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01.07." sheetId="4" r:id="rId1"/>
  </sheets>
  <calcPr calcId="152511"/>
</workbook>
</file>

<file path=xl/calcChain.xml><?xml version="1.0" encoding="utf-8"?>
<calcChain xmlns="http://schemas.openxmlformats.org/spreadsheetml/2006/main">
  <c r="E20" i="4" l="1"/>
  <c r="C79" i="4" l="1"/>
  <c r="C77" i="4"/>
  <c r="D74" i="4"/>
  <c r="D73" i="4" s="1"/>
  <c r="C74" i="4"/>
  <c r="C73" i="4" s="1"/>
  <c r="E69" i="4"/>
  <c r="D67" i="4"/>
  <c r="E67" i="4" s="1"/>
  <c r="C67" i="4"/>
  <c r="E66" i="4"/>
  <c r="D64" i="4"/>
  <c r="E64" i="4" s="1"/>
  <c r="C64" i="4"/>
  <c r="E63" i="4"/>
  <c r="E62" i="4"/>
  <c r="E61" i="4"/>
  <c r="D59" i="4"/>
  <c r="E59" i="4" s="1"/>
  <c r="C59" i="4"/>
  <c r="E58" i="4"/>
  <c r="E57" i="4"/>
  <c r="D55" i="4"/>
  <c r="C55" i="4"/>
  <c r="E54" i="4"/>
  <c r="E53" i="4"/>
  <c r="E52" i="4"/>
  <c r="E51" i="4"/>
  <c r="D49" i="4"/>
  <c r="C49" i="4"/>
  <c r="E49" i="4" s="1"/>
  <c r="E48" i="4"/>
  <c r="E47" i="4"/>
  <c r="E46" i="4"/>
  <c r="E45" i="4"/>
  <c r="D43" i="4"/>
  <c r="C43" i="4"/>
  <c r="E42" i="4"/>
  <c r="E41" i="4"/>
  <c r="D39" i="4"/>
  <c r="E39" i="4" s="1"/>
  <c r="C39" i="4"/>
  <c r="E38" i="4"/>
  <c r="E37" i="4"/>
  <c r="E36" i="4"/>
  <c r="E35" i="4"/>
  <c r="E34" i="4"/>
  <c r="D32" i="4"/>
  <c r="C32" i="4"/>
  <c r="E29" i="4"/>
  <c r="E28" i="4"/>
  <c r="E27" i="4"/>
  <c r="E26" i="4"/>
  <c r="D25" i="4"/>
  <c r="C25" i="4"/>
  <c r="E24" i="4"/>
  <c r="E19" i="4"/>
  <c r="E18" i="4"/>
  <c r="E16" i="4"/>
  <c r="E15" i="4"/>
  <c r="E14" i="4"/>
  <c r="E13" i="4"/>
  <c r="E12" i="4"/>
  <c r="E11" i="4"/>
  <c r="E10" i="4"/>
  <c r="E9" i="4"/>
  <c r="E8" i="4"/>
  <c r="D7" i="4"/>
  <c r="C7" i="4"/>
  <c r="C72" i="4" l="1"/>
  <c r="C82" i="4" s="1"/>
  <c r="E25" i="4"/>
  <c r="C30" i="4"/>
  <c r="E7" i="4"/>
  <c r="D30" i="4"/>
  <c r="E55" i="4"/>
  <c r="C70" i="4"/>
  <c r="E32" i="4"/>
  <c r="D70" i="4"/>
  <c r="D81" i="4" s="1"/>
  <c r="E43" i="4"/>
  <c r="E30" i="4" l="1"/>
  <c r="D80" i="4"/>
  <c r="D79" i="4" s="1"/>
  <c r="D72" i="4" s="1"/>
  <c r="D82" i="4" s="1"/>
  <c r="E70" i="4"/>
</calcChain>
</file>

<file path=xl/sharedStrings.xml><?xml version="1.0" encoding="utf-8"?>
<sst xmlns="http://schemas.openxmlformats.org/spreadsheetml/2006/main" count="152" uniqueCount="145">
  <si>
    <t>ИСПОЛНЕНИЕ БЮДЖЕТА</t>
  </si>
  <si>
    <t xml:space="preserve">                                                                                                  </t>
  </si>
  <si>
    <t>(тыс. рублей)</t>
  </si>
  <si>
    <t>Наименование показателей</t>
  </si>
  <si>
    <t>Код бюджетной классификации</t>
  </si>
  <si>
    <t>Уточненный план на 2020 год</t>
  </si>
  <si>
    <t>% исполнения к уточненному плану</t>
  </si>
  <si>
    <t>ДОХОДЫ</t>
  </si>
  <si>
    <t>НАЛОГОВЫЕ И НЕНАЛОГОВЫЕ ДОХОДЫ</t>
  </si>
  <si>
    <t>000 1 00 00000 00 0000 000</t>
  </si>
  <si>
    <t>Налог на доходы физических лиц</t>
  </si>
  <si>
    <t>000 1 01 02000 01 0000 110</t>
  </si>
  <si>
    <t>Акцизы по подакцизным товарам (продукции), производимым на территории РФ</t>
  </si>
  <si>
    <t>000 1 03 02000 01 0000 110</t>
  </si>
  <si>
    <t>Единый сельскохозяйственный налог</t>
  </si>
  <si>
    <t>000 1 05 03000 01 0000 110</t>
  </si>
  <si>
    <t>Налог на имущество физических лиц</t>
  </si>
  <si>
    <t>000 1 06 01000 00 0000 110</t>
  </si>
  <si>
    <t>Земельный налог</t>
  </si>
  <si>
    <t>000 1 06 06000 00 0000 110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</si>
  <si>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</si>
  <si>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</si>
  <si>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Доходы, получаемые в виде арендной платы,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 </t>
  </si>
  <si>
    <t>000 1 11 05020 00 0000 120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</si>
  <si>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</si>
  <si>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</si>
  <si>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Платежи от государственных и муниципальных унитарных предприятий</t>
  </si>
  <si>
    <t>000 1 11 07000 00 0000 120</t>
  </si>
  <si>
    <t>Доходы от оказания платных услуг (работ) и компенсация затрат государства</t>
  </si>
  <si>
    <t>000 1 13 00000 00 0000 130</t>
  </si>
  <si>
    <t>Доходы от реализации имущества, находящегося в государственной и муниципальной собственности</t>
  </si>
  <si>
    <t>000 1 14 02000 00 0000 000</t>
  </si>
  <si>
    <t>Доходы от продажи земельных участков, находящихся в государственной и муниципальной собственности</t>
  </si>
  <si>
    <t>000 1 14 06010 00 0000 000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</si>
  <si>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 </t>
  </si>
  <si>
    <t>000 1 14 06300 00 0000 000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</si>
  <si>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</si>
  <si>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</si>
  <si>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</si>
  <si>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</si>
  <si>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 xml:space="preserve">БЕЗВОЗМЕЗДНЫЕ ПОСТУПЛЕНИЯ </t>
  </si>
  <si>
    <t>000 2 00 00000 00 0000 000</t>
  </si>
  <si>
    <t>Дотации на выравнивание бюджетной обеспеченности</t>
  </si>
  <si>
    <t>000 2 02 01001 00 0000 151</t>
  </si>
  <si>
    <t>Субсидии</t>
  </si>
  <si>
    <t>000 2 02 20000 00 0000 151</t>
  </si>
  <si>
    <t>Иные межбюджетные трансферты</t>
  </si>
  <si>
    <t>000 2 02 04000 00 0000 151</t>
  </si>
  <si>
    <t>Прочие безвозмездные поступления</t>
  </si>
  <si>
    <t>000 2 07 05000 10 0000 180</t>
  </si>
  <si>
    <t>ИТОГО ДОХОДОВ:</t>
  </si>
  <si>
    <t>000 8 50 00000 00 0000 000</t>
  </si>
  <si>
    <t>РАСХОДЫ</t>
  </si>
  <si>
    <t>Общегосударственные вопросы</t>
  </si>
  <si>
    <t>000 01 00 000 00 00 000</t>
  </si>
  <si>
    <t>из них: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</si>
  <si>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</si>
  <si>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000 01 03 000 00 00 000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</si>
  <si>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</si>
  <si>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000 01 04 000 00 00 000</t>
  </si>
  <si>
    <t>Обеспечение проведения выборов и референдумов</t>
  </si>
  <si>
    <t>000 01 07 000 00 00 000</t>
  </si>
  <si>
    <t>Резервный фонд</t>
  </si>
  <si>
    <t>000 01 11 000 00 00 000</t>
  </si>
  <si>
    <t>Другие общегосударственные вопросы</t>
  </si>
  <si>
    <t>000 01 13 000 00 00 000</t>
  </si>
  <si>
    <t>Национальная безопасность и правоохранительная деятельность</t>
  </si>
  <si>
    <t>000 03 00 000 00 00 000</t>
  </si>
  <si>
    <t>Защита населения и территории от чрезвычайных ситуаций природного и техногенного характера, гражданская оборона</t>
  </si>
  <si>
    <t>000 03 09 000 00 00 000</t>
  </si>
  <si>
    <t>Другие вопросы в области национальной безопасности и правоохранительной деятельности</t>
  </si>
  <si>
    <t>000 03 14 000 00 00 000</t>
  </si>
  <si>
    <t>Национальная экономика</t>
  </si>
  <si>
    <t>000 04 00 000 00 00 000</t>
  </si>
  <si>
    <t>Сельское хозяйство и рыболовство</t>
  </si>
  <si>
    <t>000 04 05 000 00 00 000</t>
  </si>
  <si>
    <t>Транспорт</t>
  </si>
  <si>
    <t>000 04 08 000 00 00 000</t>
  </si>
  <si>
    <t>Дорожное хозяйство (дорожные фонды)</t>
  </si>
  <si>
    <t>000 04 09 000 00 00 000</t>
  </si>
  <si>
    <t>Другие вопросы в области национальной экономики</t>
  </si>
  <si>
    <t>000 04 12 000 00 00 000</t>
  </si>
  <si>
    <t>Жилищно-коммунальное хозяйство</t>
  </si>
  <si>
    <t>000 05 00 000 00 00 000</t>
  </si>
  <si>
    <t>Жилищное хозяйство</t>
  </si>
  <si>
    <t>000 05 01 000 00 00 000</t>
  </si>
  <si>
    <t>Коммунальное хозяйство</t>
  </si>
  <si>
    <t>000 05 02 000 00 00 000</t>
  </si>
  <si>
    <t>Благоустройство</t>
  </si>
  <si>
    <t>000 05 03 000 00 00 000</t>
  </si>
  <si>
    <t>Другие вопросы в области жилищно-коммунального хозяйства</t>
  </si>
  <si>
    <t>000 05 05 000 00 00 000</t>
  </si>
  <si>
    <t>Культура, кинематография</t>
  </si>
  <si>
    <t>000 08 00 000 00 00 000</t>
  </si>
  <si>
    <t>Культура</t>
  </si>
  <si>
    <t>000 08 01 000 00 00 000</t>
  </si>
  <si>
    <t>Другие вопросы в области культуры, кинематографии</t>
  </si>
  <si>
    <t>000 08 04 000 00 00 000</t>
  </si>
  <si>
    <t>Социальная политика</t>
  </si>
  <si>
    <t>000 10 00 000 00 00 000</t>
  </si>
  <si>
    <t>Пенсионное обеспечение</t>
  </si>
  <si>
    <t>000 10 01 000 00 00 000</t>
  </si>
  <si>
    <t>Социальное обеспечение</t>
  </si>
  <si>
    <t>000 10 03 000 00 00 000</t>
  </si>
  <si>
    <t>Другие вопросы в области социальной политики</t>
  </si>
  <si>
    <t>000 10 06 000 00 00 000</t>
  </si>
  <si>
    <t>Физическая культура и спорт</t>
  </si>
  <si>
    <t>000 11 00 000 00 00 000</t>
  </si>
  <si>
    <t>Другие вопросы в области физической культуры и спорта</t>
  </si>
  <si>
    <t>000 11 05 000 00 00 000</t>
  </si>
  <si>
    <t>Обслуживание государственного и муниципального долга</t>
  </si>
  <si>
    <t>000 13 00 000 00 00 000</t>
  </si>
  <si>
    <t>Обслуживание государственного внутреннего и муниципального долга</t>
  </si>
  <si>
    <t>000 13 01 000 00 00 000</t>
  </si>
  <si>
    <t>ИТОГО РАСХОДОВ:</t>
  </si>
  <si>
    <t>000 96 00 000 00 00 000</t>
  </si>
  <si>
    <t>ИСТОЧНИКИ ФИНАНСИРОВАНИЯ ДЕФИЦИТА БЮДЖЕТА</t>
  </si>
  <si>
    <t>Источники внутреннего финансирования дефицита бюджетов - всего</t>
  </si>
  <si>
    <t>000 09 00 00 00 00 0000 000</t>
  </si>
  <si>
    <t xml:space="preserve">Источники внутреннего финансирования дефицита бюджетов </t>
  </si>
  <si>
    <t>000 01 00 00 00 00 0000 000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</si>
  <si>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</si>
  <si>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</si>
  <si>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бюджетами поселений в валюте Российской Федерации</t>
  </si>
  <si>
    <t>000 01 02 00 00 00 0000 700</t>
  </si>
  <si>
    <t>Погашение кредитов, предоставленных кредитными организациями в валюте Российской Федерации</t>
  </si>
  <si>
    <t>000 01 02 00 00 00 0000 800</t>
  </si>
  <si>
    <t>Бюджетные кредиты от других бюджетов бюджетной системы Российской Федерации</t>
  </si>
  <si>
    <t>000 01 03 00 00 00 0000 000</t>
  </si>
  <si>
    <t>Погашение бюджетами поселений кредитов от других бюджетов бюджетной системы Российской Федерации в валюте РФ</t>
  </si>
  <si>
    <t>000 01 03 00 00 00 0000 800</t>
  </si>
  <si>
    <t>Изменение остатков средств на счетах по учету средств бюджета</t>
  </si>
  <si>
    <t>000 01 05 00 00 00 0000 000</t>
  </si>
  <si>
    <t>Увеличение остатков средств бюджетов</t>
  </si>
  <si>
    <t>000 01 05 00 00 00 0000 500</t>
  </si>
  <si>
    <t>Уменьшение остатков средств бюджетов</t>
  </si>
  <si>
    <t>000 01 05 00 00 00 0000 600</t>
  </si>
  <si>
    <t>ИТОГО ИСТОЧНИКОВ ВНУТРЕННЕГО ФИНАНСИРОВАНИЯ ДЕФИЦИТА</t>
  </si>
  <si>
    <t>000 90 00 00 00 00 0000 000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</si>
  <si>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</si>
  <si>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000 1 14 06020 00 0000 430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</si>
  <si>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предприятий)</t>
  </si>
  <si>
    <t>000 1 11 09000 00 0000 120</t>
  </si>
  <si>
    <t xml:space="preserve">городского поселения город Россошь по состоянию на 01.07.2020 года      </t>
  </si>
  <si>
    <t>Исполнено по состоянию на 01.07.2020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</si>
</sst>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tabSelected="1" workbookViewId="0">
      <selection activeCell="C82" sqref="C82"/>
    </sheetView>
  </sheetViews>
  <sheetFormatPr defaultRowHeight="14.4" x14ac:dyDescent="0.3"/>
  <cols>
    <col min="1" max="1" width="27.109375" customWidth="1"/>
    <col min="2" max="2" width="31.33203125" style="14" customWidth="1"/>
    <col min="3" max="3" width="11.77734375" style="14" customWidth="1"/>
    <col min="4" max="4" width="12.33203125" style="14" customWidth="1"/>
    <col min="5" max="5" width="12.21875" style="14" customWidth="1"/>
  </cols>
  <sheetData>
    <row r="1" spans="1:5" ht="15.6" x14ac:dyDescent="0.3">
      <c r="A1" s="25" t="s">
        <v>0</v>
      </c>
      <c r="B1" s="25"/>
      <c r="C1" s="25"/>
      <c r="D1" s="25"/>
      <c r="E1" s="25"/>
    </row>
    <row r="2" spans="1:5" ht="15.6" x14ac:dyDescent="0.3">
      <c r="A2" s="25" t="s">
        <v>143</v>
      </c>
      <c r="B2" s="25"/>
      <c r="C2" s="25"/>
      <c r="D2" s="25"/>
      <c r="E2" s="25"/>
    </row>
    <row r="3" spans="1:5" ht="15.6" x14ac:dyDescent="0.3">
      <c r="A3" s="24" t="s">
        <v>1</v>
      </c>
    </row>
    <row r="4" spans="1:5" ht="16.2" thickBot="1" x14ac:dyDescent="0.35">
      <c r="A4" s="1"/>
      <c r="E4" s="11" t="s">
        <v>2</v>
      </c>
    </row>
    <row r="5" spans="1:5" ht="53.4" thickBot="1" x14ac:dyDescent="0.35">
      <c r="A5" s="2" t="s">
        <v>3</v>
      </c>
      <c r="B5" s="3" t="s">
        <v>4</v>
      </c>
      <c r="C5" s="3" t="s">
        <v>5</v>
      </c>
      <c r="D5" s="3" t="s">
        <v>144</v>
      </c>
      <c r="E5" s="3" t="s">
        <v>6</v>
      </c>
    </row>
    <row r="6" spans="1:5" ht="27" customHeight="1" thickBot="1" x14ac:dyDescent="0.35">
      <c r="A6" s="4" t="s">
        <v>7</v>
      </c>
      <c r="B6" s="13"/>
      <c r="C6" s="17"/>
      <c r="D6" s="17"/>
      <c r="E6" s="17"/>
    </row>
    <row r="7" spans="1:5" ht="27" thickBot="1" x14ac:dyDescent="0.35">
      <c r="A7" s="15" t="s">
        <v>8</v>
      </c>
      <c r="B7" s="15" t="s">
        <v>9</v>
      </c>
      <c r="C7" s="18">
        <f>SUM(C8:C24)</f>
        <v>296685.59999999998</v>
      </c>
      <c r="D7" s="18">
        <f>SUM(D8:D24)</f>
        <v>119156.99999999999</v>
      </c>
      <c r="E7" s="18">
        <f>D7/C7%</f>
        <v>40.162717705207129</v>
      </c>
    </row>
    <row r="8" spans="1:5" ht="33.6" customHeight="1" thickBot="1" x14ac:dyDescent="0.35">
      <c r="A8" s="5" t="s">
        <v>10</v>
      </c>
      <c r="B8" s="6" t="s">
        <v>11</v>
      </c>
      <c r="C8" s="19">
        <v>104089</v>
      </c>
      <c r="D8" s="19">
        <v>42653.5</v>
      </c>
      <c r="E8" s="18">
        <f t="shared" ref="E8:E30" si="0">D8/C8%</f>
        <v>40.97791313203124</v>
      </c>
    </row>
    <row r="9" spans="1:5" ht="49.2" customHeight="1" thickBot="1" x14ac:dyDescent="0.35">
      <c r="A9" s="5" t="s">
        <v>12</v>
      </c>
      <c r="B9" s="6" t="s">
        <v>13</v>
      </c>
      <c r="C9" s="19">
        <v>8199.6</v>
      </c>
      <c r="D9" s="19">
        <v>3453.4</v>
      </c>
      <c r="E9" s="18">
        <f t="shared" si="0"/>
        <v>42.116688618957021</v>
      </c>
    </row>
    <row r="10" spans="1:5" ht="37.799999999999997" customHeight="1" thickBot="1" x14ac:dyDescent="0.35">
      <c r="A10" s="5" t="s">
        <v>14</v>
      </c>
      <c r="B10" s="6" t="s">
        <v>15</v>
      </c>
      <c r="C10" s="19">
        <v>1324</v>
      </c>
      <c r="D10" s="19">
        <v>1329.1</v>
      </c>
      <c r="E10" s="18">
        <f t="shared" si="0"/>
        <v>100.38519637462235</v>
      </c>
    </row>
    <row r="11" spans="1:5" ht="35.4" customHeight="1" thickBot="1" x14ac:dyDescent="0.35">
      <c r="A11" s="5" t="s">
        <v>16</v>
      </c>
      <c r="B11" s="6" t="s">
        <v>17</v>
      </c>
      <c r="C11" s="19">
        <v>15500</v>
      </c>
      <c r="D11" s="19">
        <v>697.7</v>
      </c>
      <c r="E11" s="18">
        <f t="shared" si="0"/>
        <v>4.5012903225806458</v>
      </c>
    </row>
    <row r="12" spans="1:5" ht="24.6" customHeight="1" thickBot="1" x14ac:dyDescent="0.35">
      <c r="A12" s="5" t="s">
        <v>18</v>
      </c>
      <c r="B12" s="6" t="s">
        <v>19</v>
      </c>
      <c r="C12" s="19">
        <v>136204</v>
      </c>
      <c r="D12" s="19">
        <v>57530.6</v>
      </c>
      <c r="E12" s="18">
        <f t="shared" si="0"/>
        <v>42.238553933805171</v>
      </c>
    </row>
    <row r="13" spans="1:5" ht="118.8" customHeight="1" thickBot="1" x14ac:dyDescent="0.35">
      <c r="A13" s="5" t="s">
        <v>20</v>
      </c>
      <c r="B13" s="6" t="s">
        <v>21</v>
      </c>
      <c r="C13" s="19">
        <v>16000</v>
      </c>
      <c r="D13" s="19">
        <v>6679.9</v>
      </c>
      <c r="E13" s="18">
        <f t="shared" si="0"/>
        <v>41.749375000000001</v>
      </c>
    </row>
    <row r="14" spans="1:5" ht="145.80000000000001" thickBot="1" x14ac:dyDescent="0.35">
      <c r="A14" s="5" t="s">
        <v>22</v>
      </c>
      <c r="B14" s="6" t="s">
        <v>23</v>
      </c>
      <c r="C14" s="19">
        <v>1279</v>
      </c>
      <c r="D14" s="19">
        <v>1191.2</v>
      </c>
      <c r="E14" s="18">
        <f t="shared" si="0"/>
        <v>93.135261923377655</v>
      </c>
    </row>
    <row r="15" spans="1:5" ht="104.4" customHeight="1" thickBot="1" x14ac:dyDescent="0.35">
      <c r="A15" s="5" t="s">
        <v>24</v>
      </c>
      <c r="B15" s="6" t="s">
        <v>25</v>
      </c>
      <c r="C15" s="19">
        <v>2722</v>
      </c>
      <c r="D15" s="19">
        <v>1730.9</v>
      </c>
      <c r="E15" s="18">
        <f t="shared" si="0"/>
        <v>63.589272593681123</v>
      </c>
    </row>
    <row r="16" spans="1:5" ht="56.4" customHeight="1" thickBot="1" x14ac:dyDescent="0.35">
      <c r="A16" s="5" t="s">
        <v>26</v>
      </c>
      <c r="B16" s="6" t="s">
        <v>27</v>
      </c>
      <c r="C16" s="19">
        <v>50</v>
      </c>
      <c r="D16" s="19">
        <v>4.8</v>
      </c>
      <c r="E16" s="18">
        <f t="shared" si="0"/>
        <v>9.6</v>
      </c>
    </row>
    <row r="17" spans="1:5" ht="56.4" customHeight="1" thickBot="1" x14ac:dyDescent="0.35">
      <c r="A17" s="22" t="s">
        <v>141</v>
      </c>
      <c r="B17" s="23" t="s">
        <v>142</v>
      </c>
      <c r="C17" s="19"/>
      <c r="D17" s="19"/>
      <c r="E17" s="18"/>
    </row>
    <row r="18" spans="1:5" ht="47.4" customHeight="1" thickBot="1" x14ac:dyDescent="0.35">
      <c r="A18" s="5" t="s">
        <v>28</v>
      </c>
      <c r="B18" s="6" t="s">
        <v>29</v>
      </c>
      <c r="C18" s="19">
        <v>8287</v>
      </c>
      <c r="D18" s="19">
        <v>2527.6</v>
      </c>
      <c r="E18" s="18">
        <f t="shared" si="0"/>
        <v>30.500784361047423</v>
      </c>
    </row>
    <row r="19" spans="1:5" ht="78" customHeight="1" thickBot="1" x14ac:dyDescent="0.35">
      <c r="A19" s="5" t="s">
        <v>30</v>
      </c>
      <c r="B19" s="6" t="s">
        <v>31</v>
      </c>
      <c r="C19" s="19">
        <v>2088</v>
      </c>
      <c r="D19" s="19">
        <v>34.700000000000003</v>
      </c>
      <c r="E19" s="18">
        <f t="shared" si="0"/>
        <v>1.6618773946360155</v>
      </c>
    </row>
    <row r="20" spans="1:5" ht="66.599999999999994" customHeight="1" thickBot="1" x14ac:dyDescent="0.35">
      <c r="A20" s="5" t="s">
        <v>32</v>
      </c>
      <c r="B20" s="6" t="s">
        <v>33</v>
      </c>
      <c r="C20" s="19">
        <v>123.6</v>
      </c>
      <c r="D20" s="19">
        <v>141.1</v>
      </c>
      <c r="E20" s="18">
        <f t="shared" si="0"/>
        <v>114.15857605177993</v>
      </c>
    </row>
    <row r="21" spans="1:5" ht="66.599999999999994" customHeight="1" thickBot="1" x14ac:dyDescent="0.35">
      <c r="A21" s="22" t="s">
        <v>139</v>
      </c>
      <c r="B21" s="23" t="s">
        <v>140</v>
      </c>
      <c r="C21" s="19"/>
      <c r="D21" s="19">
        <v>247.2</v>
      </c>
      <c r="E21" s="18"/>
    </row>
    <row r="22" spans="1:5" ht="132.6" thickBot="1" x14ac:dyDescent="0.35">
      <c r="A22" s="5" t="s">
        <v>34</v>
      </c>
      <c r="B22" s="6" t="s">
        <v>35</v>
      </c>
      <c r="C22" s="19">
        <v>89.4</v>
      </c>
      <c r="D22" s="19">
        <v>155</v>
      </c>
      <c r="E22" s="18"/>
    </row>
    <row r="23" spans="1:5" ht="39" customHeight="1" thickBot="1" x14ac:dyDescent="0.35">
      <c r="A23" s="5" t="s">
        <v>36</v>
      </c>
      <c r="B23" s="6" t="s">
        <v>37</v>
      </c>
      <c r="C23" s="19"/>
      <c r="D23" s="19">
        <v>55.8</v>
      </c>
      <c r="E23" s="18"/>
    </row>
    <row r="24" spans="1:5" ht="31.2" customHeight="1" thickBot="1" x14ac:dyDescent="0.35">
      <c r="A24" s="5" t="s">
        <v>38</v>
      </c>
      <c r="B24" s="6" t="s">
        <v>39</v>
      </c>
      <c r="C24" s="19">
        <v>730</v>
      </c>
      <c r="D24" s="19">
        <v>724.5</v>
      </c>
      <c r="E24" s="18">
        <f t="shared" si="0"/>
        <v>99.246575342465761</v>
      </c>
    </row>
    <row r="25" spans="1:5" ht="27" thickBot="1" x14ac:dyDescent="0.35">
      <c r="A25" s="4" t="s">
        <v>40</v>
      </c>
      <c r="B25" s="7" t="s">
        <v>41</v>
      </c>
      <c r="C25" s="18">
        <f>SUM(C26:C29)</f>
        <v>211068.30000000002</v>
      </c>
      <c r="D25" s="18">
        <f>SUM(D26:D29)</f>
        <v>34494.199999999997</v>
      </c>
      <c r="E25" s="18">
        <f t="shared" si="0"/>
        <v>16.342672016593678</v>
      </c>
    </row>
    <row r="26" spans="1:5" ht="27" thickBot="1" x14ac:dyDescent="0.35">
      <c r="A26" s="5" t="s">
        <v>42</v>
      </c>
      <c r="B26" s="6" t="s">
        <v>43</v>
      </c>
      <c r="C26" s="19">
        <v>6926</v>
      </c>
      <c r="D26" s="19">
        <v>3463.1</v>
      </c>
      <c r="E26" s="18">
        <f t="shared" si="0"/>
        <v>50.001443834825288</v>
      </c>
    </row>
    <row r="27" spans="1:5" ht="15" thickBot="1" x14ac:dyDescent="0.35">
      <c r="A27" s="5" t="s">
        <v>44</v>
      </c>
      <c r="B27" s="6" t="s">
        <v>45</v>
      </c>
      <c r="C27" s="19">
        <v>14115.7</v>
      </c>
      <c r="D27" s="19">
        <v>5484.5</v>
      </c>
      <c r="E27" s="18">
        <f t="shared" si="0"/>
        <v>38.853900267078501</v>
      </c>
    </row>
    <row r="28" spans="1:5" ht="27" thickBot="1" x14ac:dyDescent="0.35">
      <c r="A28" s="5" t="s">
        <v>46</v>
      </c>
      <c r="B28" s="6" t="s">
        <v>47</v>
      </c>
      <c r="C28" s="19">
        <v>188976.6</v>
      </c>
      <c r="D28" s="19">
        <v>25433.599999999999</v>
      </c>
      <c r="E28" s="18">
        <f t="shared" si="0"/>
        <v>13.458597519481247</v>
      </c>
    </row>
    <row r="29" spans="1:5" ht="27" thickBot="1" x14ac:dyDescent="0.35">
      <c r="A29" s="5" t="s">
        <v>48</v>
      </c>
      <c r="B29" s="6" t="s">
        <v>49</v>
      </c>
      <c r="C29" s="19">
        <v>1050</v>
      </c>
      <c r="D29" s="19">
        <v>113</v>
      </c>
      <c r="E29" s="18">
        <f t="shared" si="0"/>
        <v>10.761904761904763</v>
      </c>
    </row>
    <row r="30" spans="1:5" ht="15" thickBot="1" x14ac:dyDescent="0.35">
      <c r="A30" s="15" t="s">
        <v>50</v>
      </c>
      <c r="B30" s="2" t="s">
        <v>51</v>
      </c>
      <c r="C30" s="18">
        <f>C7+C25</f>
        <v>507753.9</v>
      </c>
      <c r="D30" s="18">
        <f>D7+D25</f>
        <v>153651.19999999998</v>
      </c>
      <c r="E30" s="18">
        <f t="shared" si="0"/>
        <v>30.260959098492393</v>
      </c>
    </row>
    <row r="31" spans="1:5" ht="27" customHeight="1" thickBot="1" x14ac:dyDescent="0.35">
      <c r="A31" s="4" t="s">
        <v>52</v>
      </c>
      <c r="B31" s="13"/>
      <c r="C31" s="17"/>
      <c r="D31" s="17"/>
      <c r="E31" s="17"/>
    </row>
    <row r="32" spans="1:5" ht="27" thickBot="1" x14ac:dyDescent="0.35">
      <c r="A32" s="8" t="s">
        <v>53</v>
      </c>
      <c r="B32" s="7" t="s">
        <v>54</v>
      </c>
      <c r="C32" s="20">
        <f>SUM(C34:C38)</f>
        <v>55146.7</v>
      </c>
      <c r="D32" s="20">
        <f>SUM(D34:D38)</f>
        <v>22219</v>
      </c>
      <c r="E32" s="20">
        <f>D32/C32%</f>
        <v>40.290715491588799</v>
      </c>
    </row>
    <row r="33" spans="1:5" ht="15" thickBot="1" x14ac:dyDescent="0.35">
      <c r="A33" s="5" t="s">
        <v>55</v>
      </c>
      <c r="B33" s="6"/>
      <c r="C33" s="19"/>
      <c r="D33" s="19"/>
      <c r="E33" s="20"/>
    </row>
    <row r="34" spans="1:5" ht="67.2" customHeight="1" thickBot="1" x14ac:dyDescent="0.35">
      <c r="A34" s="9" t="s">
        <v>56</v>
      </c>
      <c r="B34" s="6" t="s">
        <v>57</v>
      </c>
      <c r="C34" s="19">
        <v>3823.1</v>
      </c>
      <c r="D34" s="19">
        <v>1520.5</v>
      </c>
      <c r="E34" s="20">
        <f t="shared" ref="E34:E70" si="1">D34/C34%</f>
        <v>39.771389709921266</v>
      </c>
    </row>
    <row r="35" spans="1:5" ht="76.2" customHeight="1" thickBot="1" x14ac:dyDescent="0.35">
      <c r="A35" s="9" t="s">
        <v>58</v>
      </c>
      <c r="B35" s="6" t="s">
        <v>59</v>
      </c>
      <c r="C35" s="19">
        <v>18301.099999999999</v>
      </c>
      <c r="D35" s="19">
        <v>7993</v>
      </c>
      <c r="E35" s="20">
        <f t="shared" si="1"/>
        <v>43.674970356973077</v>
      </c>
    </row>
    <row r="36" spans="1:5" ht="34.200000000000003" customHeight="1" thickBot="1" x14ac:dyDescent="0.35">
      <c r="A36" s="9" t="s">
        <v>60</v>
      </c>
      <c r="B36" s="6" t="s">
        <v>61</v>
      </c>
      <c r="C36" s="19">
        <v>1500</v>
      </c>
      <c r="D36" s="19"/>
      <c r="E36" s="20">
        <f t="shared" si="1"/>
        <v>0</v>
      </c>
    </row>
    <row r="37" spans="1:5" ht="24.6" customHeight="1" thickBot="1" x14ac:dyDescent="0.35">
      <c r="A37" s="5" t="s">
        <v>62</v>
      </c>
      <c r="B37" s="6" t="s">
        <v>63</v>
      </c>
      <c r="C37" s="19">
        <v>1260.3</v>
      </c>
      <c r="D37" s="19"/>
      <c r="E37" s="20">
        <f t="shared" si="1"/>
        <v>0</v>
      </c>
    </row>
    <row r="38" spans="1:5" ht="34.200000000000003" customHeight="1" thickBot="1" x14ac:dyDescent="0.35">
      <c r="A38" s="5" t="s">
        <v>64</v>
      </c>
      <c r="B38" s="6" t="s">
        <v>65</v>
      </c>
      <c r="C38" s="19">
        <v>30262.2</v>
      </c>
      <c r="D38" s="19">
        <v>12705.5</v>
      </c>
      <c r="E38" s="20">
        <f t="shared" si="1"/>
        <v>41.984720212013663</v>
      </c>
    </row>
    <row r="39" spans="1:5" ht="43.8" customHeight="1" thickBot="1" x14ac:dyDescent="0.35">
      <c r="A39" s="8" t="s">
        <v>66</v>
      </c>
      <c r="B39" s="7" t="s">
        <v>67</v>
      </c>
      <c r="C39" s="20">
        <f>SUM(C41:C42)</f>
        <v>21504.9</v>
      </c>
      <c r="D39" s="20">
        <f>SUM(D41:D42)</f>
        <v>10854.1</v>
      </c>
      <c r="E39" s="20">
        <f t="shared" si="1"/>
        <v>50.472682969927781</v>
      </c>
    </row>
    <row r="40" spans="1:5" ht="15" thickBot="1" x14ac:dyDescent="0.35">
      <c r="A40" s="5" t="s">
        <v>55</v>
      </c>
      <c r="B40" s="6"/>
      <c r="C40" s="19"/>
      <c r="D40" s="19"/>
      <c r="E40" s="20"/>
    </row>
    <row r="41" spans="1:5" ht="64.8" customHeight="1" thickBot="1" x14ac:dyDescent="0.35">
      <c r="A41" s="5" t="s">
        <v>68</v>
      </c>
      <c r="B41" s="6" t="s">
        <v>69</v>
      </c>
      <c r="C41" s="19">
        <v>21079.9</v>
      </c>
      <c r="D41" s="19">
        <v>10463.5</v>
      </c>
      <c r="E41" s="20">
        <f t="shared" si="1"/>
        <v>49.637332245409134</v>
      </c>
    </row>
    <row r="42" spans="1:5" ht="63.6" customHeight="1" thickBot="1" x14ac:dyDescent="0.35">
      <c r="A42" s="5" t="s">
        <v>70</v>
      </c>
      <c r="B42" s="6" t="s">
        <v>71</v>
      </c>
      <c r="C42" s="19">
        <v>425</v>
      </c>
      <c r="D42" s="19">
        <v>390.6</v>
      </c>
      <c r="E42" s="20">
        <f t="shared" si="1"/>
        <v>91.905882352941177</v>
      </c>
    </row>
    <row r="43" spans="1:5" ht="28.2" customHeight="1" thickBot="1" x14ac:dyDescent="0.35">
      <c r="A43" s="8" t="s">
        <v>72</v>
      </c>
      <c r="B43" s="7" t="s">
        <v>73</v>
      </c>
      <c r="C43" s="20">
        <f>SUM(C45:C48)</f>
        <v>137987.4</v>
      </c>
      <c r="D43" s="20">
        <f>SUM(D45:D48)</f>
        <v>28874.5</v>
      </c>
      <c r="E43" s="20">
        <f t="shared" si="1"/>
        <v>20.925461310235573</v>
      </c>
    </row>
    <row r="44" spans="1:5" ht="15" thickBot="1" x14ac:dyDescent="0.35">
      <c r="A44" s="5" t="s">
        <v>55</v>
      </c>
      <c r="B44" s="6"/>
      <c r="C44" s="19"/>
      <c r="D44" s="19"/>
      <c r="E44" s="20"/>
    </row>
    <row r="45" spans="1:5" ht="28.8" customHeight="1" thickBot="1" x14ac:dyDescent="0.35">
      <c r="A45" s="5" t="s">
        <v>74</v>
      </c>
      <c r="B45" s="6" t="s">
        <v>75</v>
      </c>
      <c r="C45" s="19">
        <v>439.6</v>
      </c>
      <c r="D45" s="19"/>
      <c r="E45" s="20">
        <f t="shared" si="1"/>
        <v>0</v>
      </c>
    </row>
    <row r="46" spans="1:5" ht="19.8" customHeight="1" thickBot="1" x14ac:dyDescent="0.35">
      <c r="A46" s="5" t="s">
        <v>76</v>
      </c>
      <c r="B46" s="6" t="s">
        <v>77</v>
      </c>
      <c r="C46" s="19">
        <v>3550.6</v>
      </c>
      <c r="D46" s="19">
        <v>2055.5</v>
      </c>
      <c r="E46" s="20">
        <f t="shared" si="1"/>
        <v>57.891623950881538</v>
      </c>
    </row>
    <row r="47" spans="1:5" ht="35.4" customHeight="1" thickBot="1" x14ac:dyDescent="0.35">
      <c r="A47" s="5" t="s">
        <v>78</v>
      </c>
      <c r="B47" s="6" t="s">
        <v>79</v>
      </c>
      <c r="C47" s="19">
        <v>120831.8</v>
      </c>
      <c r="D47" s="19">
        <v>20438.8</v>
      </c>
      <c r="E47" s="20">
        <f t="shared" si="1"/>
        <v>16.91508361209549</v>
      </c>
    </row>
    <row r="48" spans="1:5" ht="36" customHeight="1" thickBot="1" x14ac:dyDescent="0.35">
      <c r="A48" s="5" t="s">
        <v>80</v>
      </c>
      <c r="B48" s="6" t="s">
        <v>81</v>
      </c>
      <c r="C48" s="19">
        <v>13165.4</v>
      </c>
      <c r="D48" s="19">
        <v>6380.2</v>
      </c>
      <c r="E48" s="20">
        <f t="shared" si="1"/>
        <v>48.461877345162321</v>
      </c>
    </row>
    <row r="49" spans="1:5" ht="31.2" customHeight="1" thickBot="1" x14ac:dyDescent="0.35">
      <c r="A49" s="8" t="s">
        <v>82</v>
      </c>
      <c r="B49" s="7" t="s">
        <v>83</v>
      </c>
      <c r="C49" s="20">
        <f>SUM(C51:C54)</f>
        <v>229141.59999999998</v>
      </c>
      <c r="D49" s="20">
        <f>SUM(D51:D54)</f>
        <v>57046.200000000004</v>
      </c>
      <c r="E49" s="20">
        <f t="shared" si="1"/>
        <v>24.89561039985756</v>
      </c>
    </row>
    <row r="50" spans="1:5" ht="15" thickBot="1" x14ac:dyDescent="0.35">
      <c r="A50" s="5" t="s">
        <v>55</v>
      </c>
      <c r="B50" s="6"/>
      <c r="C50" s="19"/>
      <c r="D50" s="19"/>
      <c r="E50" s="20"/>
    </row>
    <row r="51" spans="1:5" ht="26.4" customHeight="1" thickBot="1" x14ac:dyDescent="0.35">
      <c r="A51" s="5" t="s">
        <v>84</v>
      </c>
      <c r="B51" s="6" t="s">
        <v>85</v>
      </c>
      <c r="C51" s="19">
        <v>2543.5</v>
      </c>
      <c r="D51" s="19">
        <v>2194.6</v>
      </c>
      <c r="E51" s="20">
        <f t="shared" si="1"/>
        <v>86.282681344603887</v>
      </c>
    </row>
    <row r="52" spans="1:5" ht="25.8" customHeight="1" thickBot="1" x14ac:dyDescent="0.35">
      <c r="A52" s="5" t="s">
        <v>86</v>
      </c>
      <c r="B52" s="6" t="s">
        <v>87</v>
      </c>
      <c r="C52" s="19">
        <v>7647.3</v>
      </c>
      <c r="D52" s="19">
        <v>1521.2</v>
      </c>
      <c r="E52" s="20">
        <f t="shared" si="1"/>
        <v>19.891988021916234</v>
      </c>
    </row>
    <row r="53" spans="1:5" ht="23.4" customHeight="1" thickBot="1" x14ac:dyDescent="0.35">
      <c r="A53" s="5" t="s">
        <v>88</v>
      </c>
      <c r="B53" s="6" t="s">
        <v>89</v>
      </c>
      <c r="C53" s="19">
        <v>103701.9</v>
      </c>
      <c r="D53" s="19">
        <v>46304.800000000003</v>
      </c>
      <c r="E53" s="20">
        <f t="shared" si="1"/>
        <v>44.651833765823</v>
      </c>
    </row>
    <row r="54" spans="1:5" ht="39" customHeight="1" thickBot="1" x14ac:dyDescent="0.35">
      <c r="A54" s="5" t="s">
        <v>90</v>
      </c>
      <c r="B54" s="6" t="s">
        <v>91</v>
      </c>
      <c r="C54" s="19">
        <v>115248.9</v>
      </c>
      <c r="D54" s="19">
        <v>7025.6</v>
      </c>
      <c r="E54" s="20">
        <f t="shared" si="1"/>
        <v>6.0960234761459766</v>
      </c>
    </row>
    <row r="55" spans="1:5" ht="26.4" customHeight="1" thickBot="1" x14ac:dyDescent="0.35">
      <c r="A55" s="8" t="s">
        <v>92</v>
      </c>
      <c r="B55" s="7" t="s">
        <v>93</v>
      </c>
      <c r="C55" s="20">
        <f>SUM(C57:C58)</f>
        <v>59197.599999999999</v>
      </c>
      <c r="D55" s="20">
        <f>SUM(D57:D58)</f>
        <v>26142.2</v>
      </c>
      <c r="E55" s="20">
        <f t="shared" si="1"/>
        <v>44.160911928861985</v>
      </c>
    </row>
    <row r="56" spans="1:5" ht="15" thickBot="1" x14ac:dyDescent="0.35">
      <c r="A56" s="5" t="s">
        <v>55</v>
      </c>
      <c r="B56" s="6"/>
      <c r="C56" s="19"/>
      <c r="D56" s="19"/>
      <c r="E56" s="20"/>
    </row>
    <row r="57" spans="1:5" ht="22.8" customHeight="1" thickBot="1" x14ac:dyDescent="0.35">
      <c r="A57" s="5" t="s">
        <v>94</v>
      </c>
      <c r="B57" s="6" t="s">
        <v>95</v>
      </c>
      <c r="C57" s="19">
        <v>39122</v>
      </c>
      <c r="D57" s="19">
        <v>17312.5</v>
      </c>
      <c r="E57" s="20">
        <f t="shared" si="1"/>
        <v>44.252594448136598</v>
      </c>
    </row>
    <row r="58" spans="1:5" ht="31.2" customHeight="1" thickBot="1" x14ac:dyDescent="0.35">
      <c r="A58" s="5" t="s">
        <v>96</v>
      </c>
      <c r="B58" s="6" t="s">
        <v>97</v>
      </c>
      <c r="C58" s="19">
        <v>20075.599999999999</v>
      </c>
      <c r="D58" s="19">
        <v>8829.7000000000007</v>
      </c>
      <c r="E58" s="20">
        <f t="shared" si="1"/>
        <v>43.982247105939557</v>
      </c>
    </row>
    <row r="59" spans="1:5" ht="24" customHeight="1" thickBot="1" x14ac:dyDescent="0.35">
      <c r="A59" s="8" t="s">
        <v>98</v>
      </c>
      <c r="B59" s="7" t="s">
        <v>99</v>
      </c>
      <c r="C59" s="20">
        <f>SUM(C61:C63)</f>
        <v>1987.6</v>
      </c>
      <c r="D59" s="20">
        <f>SUM(D61:D63)</f>
        <v>818.7</v>
      </c>
      <c r="E59" s="20">
        <f t="shared" si="1"/>
        <v>41.190380358220978</v>
      </c>
    </row>
    <row r="60" spans="1:5" ht="15" thickBot="1" x14ac:dyDescent="0.35">
      <c r="A60" s="5" t="s">
        <v>55</v>
      </c>
      <c r="B60" s="6"/>
      <c r="C60" s="19"/>
      <c r="D60" s="19"/>
      <c r="E60" s="20"/>
    </row>
    <row r="61" spans="1:5" ht="21.6" customHeight="1" thickBot="1" x14ac:dyDescent="0.35">
      <c r="A61" s="5" t="s">
        <v>100</v>
      </c>
      <c r="B61" s="6" t="s">
        <v>101</v>
      </c>
      <c r="C61" s="19">
        <v>1637.6</v>
      </c>
      <c r="D61" s="19">
        <v>818.7</v>
      </c>
      <c r="E61" s="20">
        <f t="shared" si="1"/>
        <v>49.993893502686866</v>
      </c>
    </row>
    <row r="62" spans="1:5" ht="24" customHeight="1" thickBot="1" x14ac:dyDescent="0.35">
      <c r="A62" s="5" t="s">
        <v>102</v>
      </c>
      <c r="B62" s="6" t="s">
        <v>103</v>
      </c>
      <c r="C62" s="19">
        <v>250</v>
      </c>
      <c r="D62" s="19"/>
      <c r="E62" s="20">
        <f t="shared" si="1"/>
        <v>0</v>
      </c>
    </row>
    <row r="63" spans="1:5" ht="27.6" customHeight="1" thickBot="1" x14ac:dyDescent="0.35">
      <c r="A63" s="5" t="s">
        <v>104</v>
      </c>
      <c r="B63" s="6" t="s">
        <v>105</v>
      </c>
      <c r="C63" s="19">
        <v>100</v>
      </c>
      <c r="D63" s="19"/>
      <c r="E63" s="20">
        <f t="shared" si="1"/>
        <v>0</v>
      </c>
    </row>
    <row r="64" spans="1:5" ht="22.2" customHeight="1" thickBot="1" x14ac:dyDescent="0.35">
      <c r="A64" s="8" t="s">
        <v>106</v>
      </c>
      <c r="B64" s="7" t="s">
        <v>107</v>
      </c>
      <c r="C64" s="20">
        <f>SUM(C66)</f>
        <v>6000</v>
      </c>
      <c r="D64" s="20">
        <f>SUM(D66)</f>
        <v>3892.1</v>
      </c>
      <c r="E64" s="20">
        <f t="shared" si="1"/>
        <v>64.868333333333325</v>
      </c>
    </row>
    <row r="65" spans="1:5" ht="15" thickBot="1" x14ac:dyDescent="0.35">
      <c r="A65" s="5" t="s">
        <v>55</v>
      </c>
      <c r="B65" s="6"/>
      <c r="C65" s="19"/>
      <c r="D65" s="19"/>
      <c r="E65" s="20"/>
    </row>
    <row r="66" spans="1:5" ht="30" customHeight="1" thickBot="1" x14ac:dyDescent="0.35">
      <c r="A66" s="5" t="s">
        <v>108</v>
      </c>
      <c r="B66" s="6" t="s">
        <v>109</v>
      </c>
      <c r="C66" s="19">
        <v>6000</v>
      </c>
      <c r="D66" s="19">
        <v>3892.1</v>
      </c>
      <c r="E66" s="20">
        <f t="shared" si="1"/>
        <v>64.868333333333325</v>
      </c>
    </row>
    <row r="67" spans="1:5" ht="44.4" customHeight="1" thickBot="1" x14ac:dyDescent="0.35">
      <c r="A67" s="8" t="s">
        <v>110</v>
      </c>
      <c r="B67" s="7" t="s">
        <v>111</v>
      </c>
      <c r="C67" s="20">
        <f>SUM(C69)</f>
        <v>17525.3</v>
      </c>
      <c r="D67" s="20">
        <f>SUM(D69)</f>
        <v>7868.2</v>
      </c>
      <c r="E67" s="20">
        <f t="shared" si="1"/>
        <v>44.896235727776414</v>
      </c>
    </row>
    <row r="68" spans="1:5" ht="15" thickBot="1" x14ac:dyDescent="0.35">
      <c r="A68" s="5" t="s">
        <v>55</v>
      </c>
      <c r="B68" s="6"/>
      <c r="C68" s="19"/>
      <c r="D68" s="19"/>
      <c r="E68" s="20"/>
    </row>
    <row r="69" spans="1:5" ht="38.4" customHeight="1" thickBot="1" x14ac:dyDescent="0.35">
      <c r="A69" s="5" t="s">
        <v>112</v>
      </c>
      <c r="B69" s="6" t="s">
        <v>113</v>
      </c>
      <c r="C69" s="19">
        <v>17525.3</v>
      </c>
      <c r="D69" s="19">
        <v>7868.2</v>
      </c>
      <c r="E69" s="20">
        <f t="shared" si="1"/>
        <v>44.896235727776414</v>
      </c>
    </row>
    <row r="70" spans="1:5" ht="27.6" customHeight="1" thickBot="1" x14ac:dyDescent="0.35">
      <c r="A70" s="4" t="s">
        <v>114</v>
      </c>
      <c r="B70" s="15" t="s">
        <v>115</v>
      </c>
      <c r="C70" s="18">
        <f>C32+C39+C43+C49+C55+C59+C64+C67</f>
        <v>528491.1</v>
      </c>
      <c r="D70" s="18">
        <f>D32+D39+D43+D49+D55+D59+D64+D67</f>
        <v>157715.00000000003</v>
      </c>
      <c r="E70" s="20">
        <f t="shared" si="1"/>
        <v>29.842508227669306</v>
      </c>
    </row>
    <row r="71" spans="1:5" ht="40.799999999999997" customHeight="1" thickBot="1" x14ac:dyDescent="0.35">
      <c r="A71" s="4" t="s">
        <v>116</v>
      </c>
      <c r="B71" s="13"/>
      <c r="C71" s="17"/>
      <c r="D71" s="17"/>
      <c r="E71" s="17"/>
    </row>
    <row r="72" spans="1:5" ht="40.200000000000003" thickBot="1" x14ac:dyDescent="0.35">
      <c r="A72" s="5" t="s">
        <v>117</v>
      </c>
      <c r="B72" s="10" t="s">
        <v>118</v>
      </c>
      <c r="C72" s="19">
        <f>C73+C79</f>
        <v>20737.200000000012</v>
      </c>
      <c r="D72" s="19">
        <f>D73+D79</f>
        <v>4063.8000000000611</v>
      </c>
      <c r="E72" s="19"/>
    </row>
    <row r="73" spans="1:5" ht="42.6" customHeight="1" thickBot="1" x14ac:dyDescent="0.35">
      <c r="A73" s="5" t="s">
        <v>119</v>
      </c>
      <c r="B73" s="10" t="s">
        <v>120</v>
      </c>
      <c r="C73" s="19">
        <f>C74+C77</f>
        <v>18635.700000000012</v>
      </c>
      <c r="D73" s="19">
        <f>D74+D77</f>
        <v>29237.699999999997</v>
      </c>
      <c r="E73" s="19"/>
    </row>
    <row r="74" spans="1:5" ht="35.4" customHeight="1" thickBot="1" x14ac:dyDescent="0.35">
      <c r="A74" s="5" t="s">
        <v>121</v>
      </c>
      <c r="B74" s="10" t="s">
        <v>122</v>
      </c>
      <c r="C74" s="19">
        <f>C75+C76</f>
        <v>18665.700000000012</v>
      </c>
      <c r="D74" s="19">
        <f>D75+D76</f>
        <v>29237.699999999997</v>
      </c>
      <c r="E74" s="19"/>
    </row>
    <row r="75" spans="1:5" ht="66" customHeight="1" thickBot="1" x14ac:dyDescent="0.35">
      <c r="A75" s="5" t="s">
        <v>123</v>
      </c>
      <c r="B75" s="10" t="s">
        <v>124</v>
      </c>
      <c r="C75" s="19">
        <v>334158.40000000002</v>
      </c>
      <c r="D75" s="19">
        <v>100000</v>
      </c>
      <c r="E75" s="19"/>
    </row>
    <row r="76" spans="1:5" ht="58.2" customHeight="1" thickBot="1" x14ac:dyDescent="0.35">
      <c r="A76" s="5" t="s">
        <v>125</v>
      </c>
      <c r="B76" s="10" t="s">
        <v>126</v>
      </c>
      <c r="C76" s="19">
        <v>-315492.7</v>
      </c>
      <c r="D76" s="19">
        <v>-70762.3</v>
      </c>
      <c r="E76" s="19"/>
    </row>
    <row r="77" spans="1:5" ht="49.2" customHeight="1" thickBot="1" x14ac:dyDescent="0.35">
      <c r="A77" s="5" t="s">
        <v>127</v>
      </c>
      <c r="B77" s="10" t="s">
        <v>128</v>
      </c>
      <c r="C77" s="19">
        <f>C78</f>
        <v>-30</v>
      </c>
      <c r="D77" s="19"/>
      <c r="E77" s="19"/>
    </row>
    <row r="78" spans="1:5" ht="67.8" customHeight="1" thickBot="1" x14ac:dyDescent="0.35">
      <c r="A78" s="5" t="s">
        <v>129</v>
      </c>
      <c r="B78" s="10" t="s">
        <v>130</v>
      </c>
      <c r="C78" s="19">
        <v>-30</v>
      </c>
      <c r="D78" s="19"/>
      <c r="E78" s="19"/>
    </row>
    <row r="79" spans="1:5" ht="43.8" customHeight="1" thickBot="1" x14ac:dyDescent="0.35">
      <c r="A79" s="5" t="s">
        <v>131</v>
      </c>
      <c r="B79" s="10" t="s">
        <v>132</v>
      </c>
      <c r="C79" s="19">
        <f>C80+C81</f>
        <v>2101.5</v>
      </c>
      <c r="D79" s="19">
        <f>D80+D81</f>
        <v>-25173.899999999936</v>
      </c>
      <c r="E79" s="19"/>
    </row>
    <row r="80" spans="1:5" ht="37.799999999999997" customHeight="1" thickBot="1" x14ac:dyDescent="0.35">
      <c r="A80" s="5" t="s">
        <v>133</v>
      </c>
      <c r="B80" s="10" t="s">
        <v>134</v>
      </c>
      <c r="C80" s="19">
        <v>-841912.3</v>
      </c>
      <c r="D80" s="19">
        <f>-D30-D75</f>
        <v>-253651.19999999998</v>
      </c>
      <c r="E80" s="19"/>
    </row>
    <row r="81" spans="1:5" ht="34.200000000000003" customHeight="1" thickBot="1" x14ac:dyDescent="0.35">
      <c r="A81" s="5" t="s">
        <v>135</v>
      </c>
      <c r="B81" s="10" t="s">
        <v>136</v>
      </c>
      <c r="C81" s="19">
        <v>844013.8</v>
      </c>
      <c r="D81" s="19">
        <f>D70-D76</f>
        <v>228477.30000000005</v>
      </c>
      <c r="E81" s="19"/>
    </row>
    <row r="82" spans="1:5" ht="53.4" thickBot="1" x14ac:dyDescent="0.35">
      <c r="A82" s="15" t="s">
        <v>137</v>
      </c>
      <c r="B82" s="16" t="s">
        <v>138</v>
      </c>
      <c r="C82" s="21">
        <f>C72</f>
        <v>20737.200000000012</v>
      </c>
      <c r="D82" s="21">
        <f>D72</f>
        <v>4063.8000000000611</v>
      </c>
      <c r="E82" s="21"/>
    </row>
    <row r="83" spans="1:5" ht="15.6" x14ac:dyDescent="0.3">
      <c r="A83" s="24"/>
    </row>
    <row r="84" spans="1:5" ht="15.6" x14ac:dyDescent="0.3">
      <c r="A84" s="24"/>
    </row>
    <row r="85" spans="1:5" ht="15.6" x14ac:dyDescent="0.3">
      <c r="A85" s="12"/>
    </row>
    <row r="86" spans="1:5" ht="15.6" x14ac:dyDescent="0.3">
      <c r="A86" s="24"/>
    </row>
  </sheetData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01.07.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2020-08-06T11:11:24Z</dcterms:modified>
</cp:coreProperties>
</file>