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5.22" sheetId="6" r:id="rId1"/>
  </sheets>
  <calcPr calcId="152511"/>
</workbook>
</file>

<file path=xl/calcChain.xml><?xml version="1.0" encoding="utf-8"?>
<calcChain xmlns="http://schemas.openxmlformats.org/spreadsheetml/2006/main">
  <c r="C58" i="6" l="1"/>
  <c r="C42" i="6"/>
  <c r="E42" i="6" s="1"/>
  <c r="C77" i="6"/>
  <c r="D74" i="6"/>
  <c r="D73" i="6" s="1"/>
  <c r="C74" i="6"/>
  <c r="C73" i="6" s="1"/>
  <c r="E69" i="6"/>
  <c r="D67" i="6"/>
  <c r="E67" i="6" s="1"/>
  <c r="C67" i="6"/>
  <c r="E66" i="6"/>
  <c r="D64" i="6"/>
  <c r="E64" i="6" s="1"/>
  <c r="C64" i="6"/>
  <c r="E63" i="6"/>
  <c r="E62" i="6"/>
  <c r="D60" i="6"/>
  <c r="E60" i="6" s="1"/>
  <c r="C60" i="6"/>
  <c r="E59" i="6"/>
  <c r="C59" i="6"/>
  <c r="E58" i="6"/>
  <c r="D56" i="6"/>
  <c r="E55" i="6"/>
  <c r="E54" i="6"/>
  <c r="E53" i="6"/>
  <c r="C52" i="6"/>
  <c r="E52" i="6" s="1"/>
  <c r="D50" i="6"/>
  <c r="C49" i="6"/>
  <c r="C44" i="6" s="1"/>
  <c r="E48" i="6"/>
  <c r="E47" i="6"/>
  <c r="E46" i="6"/>
  <c r="D44" i="6"/>
  <c r="C43" i="6"/>
  <c r="E43" i="6" s="1"/>
  <c r="D40" i="6"/>
  <c r="E39" i="6"/>
  <c r="E38" i="6"/>
  <c r="E37" i="6"/>
  <c r="C36" i="6"/>
  <c r="E36" i="6" s="1"/>
  <c r="E35" i="6"/>
  <c r="D33" i="6"/>
  <c r="C33" i="6"/>
  <c r="E29" i="6"/>
  <c r="E28" i="6"/>
  <c r="E27" i="6"/>
  <c r="E26" i="6"/>
  <c r="D25" i="6"/>
  <c r="C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E7" i="6" s="1"/>
  <c r="C7" i="6"/>
  <c r="D70" i="6" l="1"/>
  <c r="D81" i="6" s="1"/>
  <c r="E44" i="6"/>
  <c r="E33" i="6"/>
  <c r="C31" i="6"/>
  <c r="C80" i="6" s="1"/>
  <c r="E25" i="6"/>
  <c r="D31" i="6"/>
  <c r="D80" i="6" s="1"/>
  <c r="E49" i="6"/>
  <c r="C50" i="6"/>
  <c r="E50" i="6" s="1"/>
  <c r="C56" i="6"/>
  <c r="E56" i="6" s="1"/>
  <c r="C40" i="6"/>
  <c r="E40" i="6" s="1"/>
  <c r="D79" i="6" l="1"/>
  <c r="D72" i="6" s="1"/>
  <c r="D82" i="6" s="1"/>
  <c r="E31" i="6"/>
  <c r="C70" i="6"/>
  <c r="C81" i="6" l="1"/>
  <c r="C79" i="6" s="1"/>
  <c r="C72" i="6" s="1"/>
  <c r="C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<sst xmlns="http://schemas.openxmlformats.org/spreadsheetml/2006/main" count="152" uniqueCount="145">
  <si>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</si>
  <si>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</si>
  <si>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</si>
  <si>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</si>
  <si>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</si>
  <si>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</si>
  <si>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</si>
  <si>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</si>
  <si>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</si>
  <si>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</si>
  <si>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</si>
  <si>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</si>
  <si>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</si>
  <si>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</si>
  <si>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</si>
  <si>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</si>
  <si>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</si>
  <si>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</si>
  <si>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</si>
  <si>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</si>
  <si>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</si>
  <si>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</si>
  <si>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</si>
  <si>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</si>
  <si>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</si>
  <si>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</si>
  <si>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</si>
  <si>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</si>
  <si>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</si>
  <si>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</si>
  <si>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</si>
  <si>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</si>
  <si>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</si>
  <si>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</si>
  <si>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</si>
  <si>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</si>
  <si>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</si>
  <si>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</si>
  <si>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</si>
  <si>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</si>
  <si>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</si>
  <si>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</si>
  <si>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</si>
  <si>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</si>
  <si>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</si>
  <si>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</si>
  <si>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</si>
  <si>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</si>
  <si>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</si>
  <si>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</si>
  <si>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</si>
  <si>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</si>
  <si>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</si>
  <si>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</si>
  <si>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</si>
  <si>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</si>
  <si>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</si>
  <si>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</si>
  <si>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</si>
  <si>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</si>
  <si>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</si>
  <si>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</si>
  <si>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</si>
  <si>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</si>
  <si>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</si>
  <si>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</si>
  <si>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</si>
  <si>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</si>
  <si>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</si>
  <si>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</si>
  <si>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</si>
  <si>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</si>
  <si>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</si>
  <si>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</si>
  <si>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</si>
  <si>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</si>
  <si>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</si>
  <si>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</si>
  <si>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</si>
  <si>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</si>
  <si>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</si>
  <si>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</si>
  <si>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</si>
  <si>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</si>
  <si>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</si>
  <si>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</si>
  <si>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</si>
  <si>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</si>
  <si>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</si>
  <si>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</si>
  <si>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</si>
  <si>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</si>
  <si>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</si>
  <si>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</si>
  <si>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</si>
  <si>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</si>
  <si>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</si>
  <si>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</si>
  <si>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</si>
  <si>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</si>
  <si>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</si>
  <si>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</si>
  <si>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</si>
  <si>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</si>
  <si>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</si>
  <si>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</si>
  <si>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</si>
  <si>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</si>
  <si>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</si>
  <si>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</si>
  <si>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</si>
  <si>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</si>
  <si>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</si>
  <si>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</si>
  <si>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</si>
  <si>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</si>
  <si>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</si>
  <si>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</si>
  <si>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</si>
  <si>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</si>
  <si>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</si>
  <si>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</si>
  <si>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</si>
  <si>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</si>
  <si>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</si>
  <si>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</si>
  <si>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</si>
  <si>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</si>
  <si>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</si>
  <si>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</si>
  <si>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</si>
  <si>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</si>
  <si>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</si>
  <si>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</si>
  <si>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</si>
  <si>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</si>
  <si>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</si>
  <si>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</si>
  <si>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</si>
  <si>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</si>
  <si>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</si>
  <si>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</si>
  <si>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</si>
  <si>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 xml:space="preserve">городского поселения город Россошь по состоянию на 01.05.2022 года      </t>
  </si>
  <si>
    <t>Исполнено по состоянию на 01.05.2022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</si>
</sst>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77" sqref="D77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140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93937.599999999991</v>
      </c>
      <c r="E7" s="18">
        <f>D7/C7%</f>
        <v>29.258790553847483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29846</v>
      </c>
      <c r="E8" s="18">
        <f t="shared" ref="E8:E31" si="0">D8/C8%</f>
        <v>27.25239003990248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3287.9</v>
      </c>
      <c r="E9" s="18">
        <f t="shared" si="0"/>
        <v>32.381299427794794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1042.2</v>
      </c>
      <c r="E10" s="18">
        <f t="shared" si="0"/>
        <v>68.56578947368422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873.3</v>
      </c>
      <c r="E11" s="18">
        <f t="shared" si="0"/>
        <v>5.8220000000000001</v>
      </c>
    </row>
    <row r="12" spans="1:5" ht="24.6" customHeight="1" thickBot="1" x14ac:dyDescent="0.35">
      <c r="A12" s="5" t="s">
        <v>17</v>
      </c>
      <c r="B12" s="6" t="s">
        <v>18</v>
      </c>
      <c r="C12" s="19">
        <v>159625</v>
      </c>
      <c r="D12" s="19">
        <v>43348.1</v>
      </c>
      <c r="E12" s="18">
        <f t="shared" si="0"/>
        <v>27.156209866875489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5828.7</v>
      </c>
      <c r="E13" s="18">
        <f t="shared" si="0"/>
        <v>41.047183098591546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632.4</v>
      </c>
      <c r="E14" s="18">
        <f t="shared" si="0"/>
        <v>43.463917525773191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120.8</v>
      </c>
      <c r="E15" s="18">
        <f t="shared" si="0"/>
        <v>11.072410632447296</v>
      </c>
    </row>
    <row r="16" spans="1:5" ht="56.4" customHeight="1" thickBot="1" x14ac:dyDescent="0.35">
      <c r="A16" s="5" t="s">
        <v>25</v>
      </c>
      <c r="B16" s="6" t="s">
        <v>26</v>
      </c>
      <c r="C16" s="19">
        <v>3</v>
      </c>
      <c r="D16" s="19">
        <v>61.3</v>
      </c>
      <c r="E16" s="18">
        <f t="shared" si="0"/>
        <v>2043.3333333333333</v>
      </c>
    </row>
    <row r="17" spans="1:5" ht="137.4" customHeight="1" thickBot="1" x14ac:dyDescent="0.35">
      <c r="A17" s="22" t="s">
        <v>131</v>
      </c>
      <c r="B17" s="23" t="s">
        <v>132</v>
      </c>
      <c r="C17" s="19">
        <v>1169</v>
      </c>
      <c r="D17" s="19">
        <v>337.6</v>
      </c>
      <c r="E17" s="18">
        <f t="shared" si="0"/>
        <v>28.87938408896493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2888.9</v>
      </c>
      <c r="E18" s="18">
        <f t="shared" si="0"/>
        <v>39.444292736209725</v>
      </c>
    </row>
    <row r="19" spans="1:5" ht="78" customHeight="1" thickBot="1" x14ac:dyDescent="0.35">
      <c r="A19" s="5" t="s">
        <v>29</v>
      </c>
      <c r="B19" s="6" t="s">
        <v>30</v>
      </c>
      <c r="C19" s="19"/>
      <c r="D19" s="19">
        <v>5351</v>
      </c>
      <c r="E19" s="18" t="e">
        <f t="shared" si="0"/>
        <v>#DIV/0!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-67.2</v>
      </c>
      <c r="E20" s="18" t="e">
        <f t="shared" si="0"/>
        <v>#DIV/0!</v>
      </c>
    </row>
    <row r="21" spans="1:5" ht="99" customHeight="1" thickBot="1" x14ac:dyDescent="0.35">
      <c r="A21" s="22" t="s">
        <v>129</v>
      </c>
      <c r="B21" s="23" t="s">
        <v>130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/>
      <c r="D22" s="19">
        <v>327.39999999999998</v>
      </c>
      <c r="E22" s="18" t="e">
        <f t="shared" si="0"/>
        <v>#DIV/0!</v>
      </c>
    </row>
    <row r="23" spans="1:5" ht="39" customHeight="1" thickBot="1" x14ac:dyDescent="0.35">
      <c r="A23" s="5" t="s">
        <v>35</v>
      </c>
      <c r="B23" s="6" t="s">
        <v>36</v>
      </c>
      <c r="C23" s="19"/>
      <c r="D23" s="19">
        <v>59.5</v>
      </c>
      <c r="E23" s="18" t="e">
        <f t="shared" si="0"/>
        <v>#DIV/0!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217349</v>
      </c>
      <c r="D25" s="18">
        <f>SUM(D26:D30)</f>
        <v>10014.299999999999</v>
      </c>
      <c r="E25" s="18">
        <f t="shared" si="0"/>
        <v>4.6074746145599939</v>
      </c>
    </row>
    <row r="26" spans="1:5" ht="27" thickBot="1" x14ac:dyDescent="0.35">
      <c r="A26" s="5" t="s">
        <v>41</v>
      </c>
      <c r="B26" s="6" t="s">
        <v>133</v>
      </c>
      <c r="C26" s="19">
        <v>7572.7</v>
      </c>
      <c r="D26" s="19">
        <v>2524.4</v>
      </c>
      <c r="E26" s="18">
        <f t="shared" si="0"/>
        <v>33.335534221611844</v>
      </c>
    </row>
    <row r="27" spans="1:5" ht="19.8" customHeight="1" thickBot="1" x14ac:dyDescent="0.35">
      <c r="A27" s="5" t="s">
        <v>42</v>
      </c>
      <c r="B27" s="6" t="s">
        <v>134</v>
      </c>
      <c r="C27" s="19">
        <v>128356.9</v>
      </c>
      <c r="D27" s="19">
        <v>734.3</v>
      </c>
      <c r="E27" s="18">
        <f t="shared" si="0"/>
        <v>0.57207676408514074</v>
      </c>
    </row>
    <row r="28" spans="1:5" ht="27" thickBot="1" x14ac:dyDescent="0.35">
      <c r="A28" s="5" t="s">
        <v>43</v>
      </c>
      <c r="B28" s="6" t="s">
        <v>135</v>
      </c>
      <c r="C28" s="19">
        <v>81269.399999999994</v>
      </c>
      <c r="D28" s="19">
        <v>6548.6</v>
      </c>
      <c r="E28" s="18">
        <f t="shared" si="0"/>
        <v>8.0578914080822557</v>
      </c>
    </row>
    <row r="29" spans="1:5" ht="27" thickBot="1" x14ac:dyDescent="0.35">
      <c r="A29" s="5" t="s">
        <v>44</v>
      </c>
      <c r="B29" s="6" t="s">
        <v>137</v>
      </c>
      <c r="C29" s="19">
        <v>150</v>
      </c>
      <c r="D29" s="19">
        <v>207</v>
      </c>
      <c r="E29" s="18">
        <f t="shared" si="0"/>
        <v>138</v>
      </c>
    </row>
    <row r="30" spans="1:5" ht="66.599999999999994" thickBot="1" x14ac:dyDescent="0.35">
      <c r="A30" s="5" t="s">
        <v>136</v>
      </c>
      <c r="B30" s="6" t="s">
        <v>138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538406.69999999995</v>
      </c>
      <c r="D31" s="18">
        <f>D7+D25</f>
        <v>103951.9</v>
      </c>
      <c r="E31" s="18">
        <f t="shared" si="0"/>
        <v>19.307319169690871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55136.1</v>
      </c>
      <c r="D33" s="20">
        <f>SUM(D35:D39)</f>
        <v>14715.2</v>
      </c>
      <c r="E33" s="20">
        <f>D33/C33%</f>
        <v>26.688866278173467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907.6</v>
      </c>
      <c r="E35" s="20">
        <f t="shared" ref="E35:E70" si="1">D35/C35%</f>
        <v>23.951021269858028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5560.3</v>
      </c>
      <c r="E36" s="20">
        <f t="shared" si="1"/>
        <v>30.237756001000623</v>
      </c>
    </row>
    <row r="37" spans="1:5" ht="34.200000000000003" customHeight="1" thickBot="1" x14ac:dyDescent="0.35">
      <c r="A37" s="9" t="s">
        <v>55</v>
      </c>
      <c r="B37" s="6" t="s">
        <v>56</v>
      </c>
      <c r="C37" s="19"/>
      <c r="D37" s="19"/>
      <c r="E37" s="20" t="e">
        <f t="shared" si="1"/>
        <v>#DIV/0!</v>
      </c>
    </row>
    <row r="38" spans="1:5" ht="24.6" customHeight="1" thickBot="1" x14ac:dyDescent="0.35">
      <c r="A38" s="5" t="s">
        <v>57</v>
      </c>
      <c r="B38" s="6" t="s">
        <v>58</v>
      </c>
      <c r="C38" s="19">
        <v>3000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29958.1</v>
      </c>
      <c r="D39" s="19">
        <v>8247.2999999999993</v>
      </c>
      <c r="E39" s="20">
        <f t="shared" si="1"/>
        <v>27.52944946441864</v>
      </c>
    </row>
    <row r="40" spans="1:5" ht="43.8" customHeight="1" thickBot="1" x14ac:dyDescent="0.35">
      <c r="A40" s="8" t="s">
        <v>61</v>
      </c>
      <c r="B40" s="7" t="s">
        <v>62</v>
      </c>
      <c r="C40" s="26">
        <f>SUM(C42:C43)</f>
        <v>22615</v>
      </c>
      <c r="D40" s="20">
        <f>SUM(D42:D43)</f>
        <v>7385.7</v>
      </c>
      <c r="E40" s="20">
        <f t="shared" si="1"/>
        <v>32.658412558036702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139</v>
      </c>
      <c r="C42" s="19">
        <f>9660.5+11971.5+458+100</f>
        <v>22190</v>
      </c>
      <c r="D42" s="19">
        <v>7385.7</v>
      </c>
      <c r="E42" s="20">
        <f t="shared" si="1"/>
        <v>33.283911671924287</v>
      </c>
    </row>
    <row r="43" spans="1:5" ht="63.6" customHeight="1" thickBot="1" x14ac:dyDescent="0.35">
      <c r="A43" s="5" t="s">
        <v>64</v>
      </c>
      <c r="B43" s="6" t="s">
        <v>65</v>
      </c>
      <c r="C43" s="19">
        <f>25+400</f>
        <v>425</v>
      </c>
      <c r="D43" s="19"/>
      <c r="E43" s="20">
        <f t="shared" si="1"/>
        <v>0</v>
      </c>
    </row>
    <row r="44" spans="1:5" ht="28.2" customHeight="1" thickBot="1" x14ac:dyDescent="0.35">
      <c r="A44" s="8" t="s">
        <v>66</v>
      </c>
      <c r="B44" s="7" t="s">
        <v>67</v>
      </c>
      <c r="C44" s="26">
        <f>SUM(C46:C49)</f>
        <v>100980</v>
      </c>
      <c r="D44" s="20">
        <f>SUM(D46:D49)</f>
        <v>22853.7</v>
      </c>
      <c r="E44" s="20">
        <f t="shared" si="1"/>
        <v>22.631907308377897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935.7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99789.3</v>
      </c>
      <c r="D48" s="19">
        <v>22853.7</v>
      </c>
      <c r="E48" s="20">
        <f t="shared" si="1"/>
        <v>22.901954417958638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6">
        <f>SUM(C52:C55)</f>
        <v>286565.5</v>
      </c>
      <c r="D50" s="20">
        <f>SUM(D52:D55)</f>
        <v>24401.600000000002</v>
      </c>
      <c r="E50" s="20">
        <f t="shared" si="1"/>
        <v>8.5151911168650791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f>3957+1323.2+702.5+62.5+16528.6+1550.1+273.6</f>
        <v>24397.499999999996</v>
      </c>
      <c r="D52" s="19">
        <v>192.3</v>
      </c>
      <c r="E52" s="20">
        <f t="shared" si="1"/>
        <v>0.78819551183522918</v>
      </c>
    </row>
    <row r="53" spans="1:5" ht="25.8" customHeight="1" thickBot="1" x14ac:dyDescent="0.35">
      <c r="A53" s="5" t="s">
        <v>80</v>
      </c>
      <c r="B53" s="6" t="s">
        <v>81</v>
      </c>
      <c r="C53" s="19">
        <v>23889.7</v>
      </c>
      <c r="D53" s="19">
        <v>1319.9</v>
      </c>
      <c r="E53" s="20">
        <f t="shared" si="1"/>
        <v>5.5249751985165156</v>
      </c>
    </row>
    <row r="54" spans="1:5" ht="23.4" customHeight="1" thickBot="1" x14ac:dyDescent="0.35">
      <c r="A54" s="5" t="s">
        <v>82</v>
      </c>
      <c r="B54" s="6" t="s">
        <v>83</v>
      </c>
      <c r="C54" s="19">
        <v>194126</v>
      </c>
      <c r="D54" s="19">
        <v>22889.4</v>
      </c>
      <c r="E54" s="20">
        <f t="shared" si="1"/>
        <v>11.791001720532027</v>
      </c>
    </row>
    <row r="55" spans="1:5" ht="39" customHeight="1" thickBot="1" x14ac:dyDescent="0.35">
      <c r="A55" s="5" t="s">
        <v>84</v>
      </c>
      <c r="B55" s="6" t="s">
        <v>85</v>
      </c>
      <c r="C55" s="19">
        <v>44152.3</v>
      </c>
      <c r="D55" s="19"/>
      <c r="E55" s="20">
        <f t="shared" si="1"/>
        <v>0</v>
      </c>
    </row>
    <row r="56" spans="1:5" ht="26.4" customHeight="1" thickBot="1" x14ac:dyDescent="0.35">
      <c r="A56" s="8" t="s">
        <v>86</v>
      </c>
      <c r="B56" s="7" t="s">
        <v>87</v>
      </c>
      <c r="C56" s="26">
        <f>SUM(C58:C59)</f>
        <v>57150.5</v>
      </c>
      <c r="D56" s="20">
        <f>D58+D59</f>
        <v>16799.7</v>
      </c>
      <c r="E56" s="20">
        <f t="shared" si="1"/>
        <v>29.395543346077464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f>22750.3+10442.5+3014.7-7.5</f>
        <v>36200</v>
      </c>
      <c r="D58" s="19">
        <v>10082.5</v>
      </c>
      <c r="E58" s="20">
        <f t="shared" si="1"/>
        <v>27.85220994475138</v>
      </c>
    </row>
    <row r="59" spans="1:5" ht="31.2" customHeight="1" thickBot="1" x14ac:dyDescent="0.35">
      <c r="A59" s="5" t="s">
        <v>90</v>
      </c>
      <c r="B59" s="6" t="s">
        <v>91</v>
      </c>
      <c r="C59" s="19">
        <f>6757+14193.5</f>
        <v>20950.5</v>
      </c>
      <c r="D59" s="19">
        <v>6717.2</v>
      </c>
      <c r="E59" s="20">
        <f t="shared" si="1"/>
        <v>32.062241951266081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636.9</v>
      </c>
      <c r="E60" s="20">
        <f t="shared" si="1"/>
        <v>32.656514382402705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636.9</v>
      </c>
      <c r="E62" s="20">
        <f t="shared" si="1"/>
        <v>36.388047763240586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461.1</v>
      </c>
      <c r="E64" s="20">
        <f t="shared" si="1"/>
        <v>18.444000000000003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141</v>
      </c>
      <c r="B66" s="6" t="s">
        <v>142</v>
      </c>
      <c r="C66" s="19">
        <v>2500</v>
      </c>
      <c r="D66" s="19">
        <v>461.1</v>
      </c>
      <c r="E66" s="20">
        <f t="shared" si="1"/>
        <v>18.444000000000003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18155.7</v>
      </c>
      <c r="D67" s="20">
        <f>SUM(D69)</f>
        <v>2538.8000000000002</v>
      </c>
      <c r="E67" s="20">
        <f t="shared" si="1"/>
        <v>13.983487279476968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18155.7</v>
      </c>
      <c r="D69" s="19">
        <v>2538.8000000000002</v>
      </c>
      <c r="E69" s="20">
        <f t="shared" si="1"/>
        <v>13.983487279476968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545053.1</v>
      </c>
      <c r="D70" s="18">
        <f>D33+D40+D44+D50+D56+D60+D64+D67</f>
        <v>89792.700000000012</v>
      </c>
      <c r="E70" s="20">
        <f t="shared" si="1"/>
        <v>16.47411967751399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6646.4000000000233</v>
      </c>
      <c r="D72" s="19">
        <f>D73+D79</f>
        <v>-14159.199999999983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-6005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0</v>
      </c>
      <c r="D74" s="19">
        <f>D75+D76</f>
        <v>-6005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>
        <v>115000</v>
      </c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-115000</v>
      </c>
      <c r="D76" s="19">
        <v>-6005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0</v>
      </c>
      <c r="D77" s="19"/>
      <c r="E77" s="19"/>
    </row>
    <row r="78" spans="1:5" ht="49.2" customHeight="1" thickBot="1" x14ac:dyDescent="0.35">
      <c r="A78" s="5" t="s">
        <v>119</v>
      </c>
      <c r="B78" s="10" t="s">
        <v>120</v>
      </c>
      <c r="C78" s="19"/>
      <c r="D78" s="19"/>
      <c r="E78" s="19"/>
    </row>
    <row r="79" spans="1:5" ht="67.8" customHeight="1" thickBot="1" x14ac:dyDescent="0.35">
      <c r="A79" s="5" t="s">
        <v>121</v>
      </c>
      <c r="B79" s="10" t="s">
        <v>122</v>
      </c>
      <c r="C79" s="19">
        <f>C80+C81</f>
        <v>6646.4000000000233</v>
      </c>
      <c r="D79" s="19">
        <f>D80+D81</f>
        <v>-8154.1999999999825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-C31-C75</f>
        <v>-653406.69999999995</v>
      </c>
      <c r="D80" s="19">
        <f>-D31-D75</f>
        <v>-103951.9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C70-C76</f>
        <v>660053.1</v>
      </c>
      <c r="D81" s="19">
        <f>D70-D76</f>
        <v>95797.700000000012</v>
      </c>
      <c r="E81" s="19"/>
    </row>
    <row r="82" spans="1:5" ht="34.200000000000003" customHeight="1" thickBot="1" x14ac:dyDescent="0.35">
      <c r="A82" s="15" t="s">
        <v>127</v>
      </c>
      <c r="B82" s="16" t="s">
        <v>128</v>
      </c>
      <c r="C82" s="21">
        <f>C72</f>
        <v>6646.4000000000233</v>
      </c>
      <c r="D82" s="21">
        <f>D72</f>
        <v>-14159.199999999983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2022-06-07T07:36:36Z</dcterms:modified>
</cp:coreProperties>
</file>