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5.21" sheetId="6" r:id="rId1"/>
  </sheets>
  <calcPr calcId="152511"/>
</workbook>
</file>

<file path=xl/calcChain.xml><?xml version="1.0" encoding="utf-8"?>
<calcChain xmlns="http://schemas.openxmlformats.org/spreadsheetml/2006/main">
  <c r="D8" i="6" l="1"/>
  <c r="C44" i="6" l="1"/>
  <c r="D44" i="6"/>
  <c r="E17" i="6"/>
  <c r="D78" i="6" l="1"/>
  <c r="D60" i="6" l="1"/>
  <c r="C60" i="6"/>
  <c r="E64" i="6"/>
  <c r="E38" i="6" l="1"/>
  <c r="D25" i="6"/>
  <c r="E15" i="6"/>
  <c r="D56" i="6" l="1"/>
  <c r="E19" i="6" l="1"/>
  <c r="E23" i="6" l="1"/>
  <c r="E22" i="6"/>
  <c r="E20" i="6"/>
  <c r="C78" i="6"/>
  <c r="D75" i="6"/>
  <c r="D74" i="6" s="1"/>
  <c r="C75" i="6"/>
  <c r="E70" i="6"/>
  <c r="D68" i="6"/>
  <c r="C68" i="6"/>
  <c r="E67" i="6"/>
  <c r="D65" i="6"/>
  <c r="C65" i="6"/>
  <c r="E63" i="6"/>
  <c r="E62" i="6"/>
  <c r="E59" i="6"/>
  <c r="E58" i="6"/>
  <c r="C56" i="6"/>
  <c r="E56" i="6" s="1"/>
  <c r="E55" i="6"/>
  <c r="E54" i="6"/>
  <c r="E53" i="6"/>
  <c r="E52" i="6"/>
  <c r="D50" i="6"/>
  <c r="C50" i="6"/>
  <c r="E49" i="6"/>
  <c r="E48" i="6"/>
  <c r="E47" i="6"/>
  <c r="E46" i="6"/>
  <c r="E43" i="6"/>
  <c r="E42" i="6"/>
  <c r="D40" i="6"/>
  <c r="C40" i="6"/>
  <c r="E39" i="6"/>
  <c r="E37" i="6"/>
  <c r="E36" i="6"/>
  <c r="E35" i="6"/>
  <c r="D33" i="6"/>
  <c r="C33" i="6"/>
  <c r="E29" i="6"/>
  <c r="E28" i="6"/>
  <c r="E27" i="6"/>
  <c r="E26" i="6"/>
  <c r="C25" i="6"/>
  <c r="E18" i="6"/>
  <c r="E16" i="6"/>
  <c r="E14" i="6"/>
  <c r="E13" i="6"/>
  <c r="E12" i="6"/>
  <c r="E11" i="6"/>
  <c r="E10" i="6"/>
  <c r="E9" i="6"/>
  <c r="E8" i="6"/>
  <c r="D7" i="6"/>
  <c r="C7" i="6"/>
  <c r="D71" i="6" l="1"/>
  <c r="D82" i="6" s="1"/>
  <c r="C74" i="6"/>
  <c r="E50" i="6"/>
  <c r="E68" i="6"/>
  <c r="C31" i="6"/>
  <c r="C81" i="6" s="1"/>
  <c r="E65" i="6"/>
  <c r="E60" i="6"/>
  <c r="E40" i="6"/>
  <c r="D31" i="6"/>
  <c r="E33" i="6"/>
  <c r="C71" i="6"/>
  <c r="C82" i="6" s="1"/>
  <c r="E25" i="6"/>
  <c r="E7" i="6"/>
  <c r="E44" i="6"/>
  <c r="C80" i="6" l="1"/>
  <c r="C73" i="6" s="1"/>
  <c r="C83" i="6" s="1"/>
  <c r="E31" i="6"/>
  <c r="D81" i="6"/>
  <c r="D80" i="6" s="1"/>
  <c r="E71" i="6"/>
  <c r="D73" i="6" l="1"/>
  <c r="D83" i="6" s="1"/>
</calcChain>
</file>

<file path=xl/sharedStrings.xml><?xml version="1.0" encoding="utf-8"?>
<sst xmlns="http://schemas.openxmlformats.org/spreadsheetml/2006/main" count="154" uniqueCount="147">
  <si>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</si>
  <si>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</si>
  <si>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</si>
  <si>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</si>
  <si>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</si>
  <si>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</si>
  <si>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</si>
  <si>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</si>
  <si>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</si>
  <si>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</si>
  <si>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</si>
  <si>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</si>
  <si>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</si>
  <si>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</si>
  <si>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</si>
  <si>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</si>
  <si>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</si>
  <si>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</si>
  <si>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</si>
  <si>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</si>
  <si>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</si>
  <si>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</si>
  <si>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</si>
  <si>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</si>
  <si>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</si>
  <si>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</si>
  <si>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</si>
  <si>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</si>
  <si>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</si>
  <si>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</si>
  <si>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</si>
  <si>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</si>
  <si>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</si>
  <si>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</si>
  <si>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</si>
  <si>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</si>
  <si>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</si>
  <si>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</si>
  <si>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</si>
  <si>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</si>
  <si>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</si>
  <si>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</si>
  <si>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</si>
  <si>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</si>
  <si>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</si>
  <si>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</si>
  <si>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</si>
  <si>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</si>
  <si>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</si>
  <si>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</si>
  <si>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</si>
  <si>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</si>
  <si>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</si>
  <si>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</si>
  <si>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</si>
  <si>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</si>
  <si>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</si>
  <si>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</si>
  <si>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</si>
  <si>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</si>
  <si>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</si>
  <si>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</si>
  <si>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</si>
  <si>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</si>
  <si>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</si>
  <si>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</si>
  <si>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</si>
  <si>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</si>
  <si>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</si>
  <si>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</si>
  <si>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</si>
  <si>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</si>
  <si>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</si>
  <si>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</si>
  <si>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</si>
  <si>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</si>
  <si>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</si>
  <si>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</si>
  <si>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</si>
  <si>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</si>
  <si>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</si>
  <si>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</si>
  <si>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</si>
  <si>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</si>
  <si>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</si>
  <si>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</si>
  <si>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</si>
  <si>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</si>
  <si>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</si>
  <si>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</si>
  <si>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</si>
  <si>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</si>
  <si>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</si>
  <si>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</si>
  <si>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</si>
  <si>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</si>
  <si>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</si>
  <si>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</si>
  <si>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</si>
  <si>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</si>
  <si>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Другие вопросы в области физической культуры и спорта</t>
  </si>
  <si>
    <t>000 11 05 000 00 00 000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</si>
  <si>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</si>
  <si>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</si>
  <si>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</si>
  <si>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</si>
  <si>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</si>
  <si>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</si>
  <si>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</si>
  <si>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</si>
  <si>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</si>
  <si>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</si>
  <si>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</si>
  <si>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</si>
  <si>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</si>
  <si>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</si>
  <si>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</si>
  <si>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</si>
  <si>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</si>
  <si>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</si>
  <si>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</si>
  <si>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поселений кредитов от других бюджетов бюджетной системы Российской Федерации в валюте РФ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</si>
  <si>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</si>
  <si>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</si>
  <si>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</si>
  <si>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</si>
  <si>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</si>
  <si>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</si>
  <si>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</si>
  <si>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</si>
  <si>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</si>
  <si>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</si>
  <si>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</si>
  <si>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</si>
  <si>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</si>
  <si>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</si>
  <si>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</si>
  <si>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</si>
  <si>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</si>
  <si>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</si>
  <si>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</si>
  <si>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</si>
  <si>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2021 год</t>
  </si>
  <si>
    <t>Другие вопросы в области социальной политики</t>
  </si>
  <si>
    <t>000 10 06 000 00 00 000</t>
  </si>
  <si>
    <t xml:space="preserve">городского поселения город Россошь по состоянию на 01.05.2021 года      </t>
  </si>
  <si>
    <t>Исполнено по состоянию на 01.05.2021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</si>
</sst>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79" workbookViewId="0">
      <selection activeCell="D9" sqref="D9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5" t="s">
        <v>0</v>
      </c>
      <c r="B1" s="25"/>
      <c r="C1" s="25"/>
      <c r="D1" s="25"/>
      <c r="E1" s="25"/>
    </row>
    <row r="2" spans="1:5" ht="15.6" x14ac:dyDescent="0.3">
      <c r="A2" s="25" t="s">
        <v>145</v>
      </c>
      <c r="B2" s="25"/>
      <c r="C2" s="25"/>
      <c r="D2" s="25"/>
      <c r="E2" s="25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142</v>
      </c>
      <c r="D5" s="3" t="s">
        <v>146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291073.39999999997</v>
      </c>
      <c r="D7" s="18">
        <f>SUM(D8:D24)</f>
        <v>87511.599999999991</v>
      </c>
      <c r="E7" s="18">
        <f>D7/C7%</f>
        <v>30.065131338006154</v>
      </c>
    </row>
    <row r="8" spans="1:5" ht="33.6" customHeight="1" thickBot="1" x14ac:dyDescent="0.35">
      <c r="A8" s="5" t="s">
        <v>9</v>
      </c>
      <c r="B8" s="6" t="s">
        <v>10</v>
      </c>
      <c r="C8" s="19">
        <v>101578</v>
      </c>
      <c r="D8" s="19">
        <f>29949.2+1.1</f>
        <v>29950.3</v>
      </c>
      <c r="E8" s="18">
        <f t="shared" ref="E8:E31" si="0">D8/C8%</f>
        <v>29.485026285219242</v>
      </c>
    </row>
    <row r="9" spans="1:5" ht="49.2" customHeight="1" thickBot="1" x14ac:dyDescent="0.35">
      <c r="A9" s="5" t="s">
        <v>11</v>
      </c>
      <c r="B9" s="6" t="s">
        <v>12</v>
      </c>
      <c r="C9" s="19">
        <v>9262.4</v>
      </c>
      <c r="D9" s="19">
        <v>2856.3</v>
      </c>
      <c r="E9" s="18">
        <f t="shared" si="0"/>
        <v>30.837579892900333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1405</v>
      </c>
      <c r="D10" s="19">
        <v>1481.7</v>
      </c>
      <c r="E10" s="18">
        <f t="shared" si="0"/>
        <v>105.45907473309609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761.3</v>
      </c>
      <c r="E11" s="18">
        <f t="shared" si="0"/>
        <v>5.075333333333333</v>
      </c>
    </row>
    <row r="12" spans="1:5" ht="24.6" customHeight="1" thickBot="1" x14ac:dyDescent="0.35">
      <c r="A12" s="5" t="s">
        <v>17</v>
      </c>
      <c r="B12" s="6" t="s">
        <v>18</v>
      </c>
      <c r="C12" s="19">
        <v>132359.29999999999</v>
      </c>
      <c r="D12" s="19">
        <v>37979.199999999997</v>
      </c>
      <c r="E12" s="18">
        <f t="shared" si="0"/>
        <v>28.694016967451475</v>
      </c>
    </row>
    <row r="13" spans="1:5" ht="118.8" customHeight="1" thickBot="1" x14ac:dyDescent="0.35">
      <c r="A13" s="5" t="s">
        <v>19</v>
      </c>
      <c r="B13" s="6" t="s">
        <v>20</v>
      </c>
      <c r="C13" s="19">
        <v>14500</v>
      </c>
      <c r="D13" s="19">
        <v>6634.2</v>
      </c>
      <c r="E13" s="18">
        <f t="shared" si="0"/>
        <v>45.753103448275859</v>
      </c>
    </row>
    <row r="14" spans="1:5" ht="145.80000000000001" thickBot="1" x14ac:dyDescent="0.35">
      <c r="A14" s="5" t="s">
        <v>21</v>
      </c>
      <c r="B14" s="6" t="s">
        <v>22</v>
      </c>
      <c r="C14" s="19">
        <v>1518</v>
      </c>
      <c r="D14" s="19">
        <v>507</v>
      </c>
      <c r="E14" s="18">
        <f t="shared" si="0"/>
        <v>33.399209486166008</v>
      </c>
    </row>
    <row r="15" spans="1:5" ht="104.4" customHeight="1" thickBot="1" x14ac:dyDescent="0.35">
      <c r="A15" s="5" t="s">
        <v>23</v>
      </c>
      <c r="B15" s="6" t="s">
        <v>24</v>
      </c>
      <c r="C15" s="19">
        <v>3314</v>
      </c>
      <c r="D15" s="19">
        <v>1622.8</v>
      </c>
      <c r="E15" s="18">
        <f t="shared" si="0"/>
        <v>48.968014484007242</v>
      </c>
    </row>
    <row r="16" spans="1:5" ht="56.4" customHeight="1" thickBot="1" x14ac:dyDescent="0.35">
      <c r="A16" s="5" t="s">
        <v>25</v>
      </c>
      <c r="B16" s="6" t="s">
        <v>26</v>
      </c>
      <c r="C16" s="19">
        <v>5</v>
      </c>
      <c r="D16" s="19">
        <v>224.4</v>
      </c>
      <c r="E16" s="18">
        <f t="shared" si="0"/>
        <v>4488</v>
      </c>
    </row>
    <row r="17" spans="1:5" ht="137.4" customHeight="1" thickBot="1" x14ac:dyDescent="0.35">
      <c r="A17" s="22" t="s">
        <v>133</v>
      </c>
      <c r="B17" s="23" t="s">
        <v>134</v>
      </c>
      <c r="C17" s="19">
        <v>1169</v>
      </c>
      <c r="D17" s="19">
        <v>497.6</v>
      </c>
      <c r="E17" s="18">
        <f t="shared" si="0"/>
        <v>42.566295979469636</v>
      </c>
    </row>
    <row r="18" spans="1:5" ht="47.4" customHeight="1" thickBot="1" x14ac:dyDescent="0.35">
      <c r="A18" s="5" t="s">
        <v>27</v>
      </c>
      <c r="B18" s="6" t="s">
        <v>28</v>
      </c>
      <c r="C18" s="19">
        <v>8744</v>
      </c>
      <c r="D18" s="19">
        <v>2489.1</v>
      </c>
      <c r="E18" s="18">
        <f t="shared" si="0"/>
        <v>28.466376944190301</v>
      </c>
    </row>
    <row r="19" spans="1:5" ht="78" customHeight="1" thickBot="1" x14ac:dyDescent="0.35">
      <c r="A19" s="5" t="s">
        <v>29</v>
      </c>
      <c r="B19" s="6" t="s">
        <v>30</v>
      </c>
      <c r="C19" s="19">
        <v>924.8</v>
      </c>
      <c r="D19" s="19">
        <v>954.8</v>
      </c>
      <c r="E19" s="18">
        <f t="shared" si="0"/>
        <v>103.24394463667821</v>
      </c>
    </row>
    <row r="20" spans="1:5" ht="66.599999999999994" customHeight="1" thickBot="1" x14ac:dyDescent="0.35">
      <c r="A20" s="5" t="s">
        <v>31</v>
      </c>
      <c r="B20" s="6" t="s">
        <v>32</v>
      </c>
      <c r="C20" s="19">
        <v>1148.9000000000001</v>
      </c>
      <c r="D20" s="19">
        <v>1410.4</v>
      </c>
      <c r="E20" s="18">
        <f t="shared" si="0"/>
        <v>122.76090173209157</v>
      </c>
    </row>
    <row r="21" spans="1:5" ht="99" customHeight="1" thickBot="1" x14ac:dyDescent="0.35">
      <c r="A21" s="22" t="s">
        <v>131</v>
      </c>
      <c r="B21" s="23" t="s">
        <v>132</v>
      </c>
      <c r="C21" s="19"/>
      <c r="D21" s="19"/>
      <c r="E21" s="18"/>
    </row>
    <row r="22" spans="1:5" ht="132.6" thickBot="1" x14ac:dyDescent="0.35">
      <c r="A22" s="5" t="s">
        <v>33</v>
      </c>
      <c r="B22" s="6" t="s">
        <v>34</v>
      </c>
      <c r="C22" s="19">
        <v>85</v>
      </c>
      <c r="D22" s="19">
        <v>85</v>
      </c>
      <c r="E22" s="18">
        <f t="shared" si="0"/>
        <v>100</v>
      </c>
    </row>
    <row r="23" spans="1:5" ht="39" customHeight="1" thickBot="1" x14ac:dyDescent="0.35">
      <c r="A23" s="5" t="s">
        <v>35</v>
      </c>
      <c r="B23" s="6" t="s">
        <v>36</v>
      </c>
      <c r="C23" s="19">
        <v>60</v>
      </c>
      <c r="D23" s="19">
        <v>64.3</v>
      </c>
      <c r="E23" s="18">
        <f t="shared" si="0"/>
        <v>107.16666666666667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-6.8</v>
      </c>
      <c r="E24" s="18"/>
    </row>
    <row r="25" spans="1:5" ht="27" thickBot="1" x14ac:dyDescent="0.35">
      <c r="A25" s="4" t="s">
        <v>39</v>
      </c>
      <c r="B25" s="7" t="s">
        <v>40</v>
      </c>
      <c r="C25" s="18">
        <f>SUM(C26:C29)</f>
        <v>196374.39999999999</v>
      </c>
      <c r="D25" s="18">
        <f>SUM(D26:D30)</f>
        <v>23388.9</v>
      </c>
      <c r="E25" s="18">
        <f t="shared" si="0"/>
        <v>11.910361024654947</v>
      </c>
    </row>
    <row r="26" spans="1:5" ht="27" thickBot="1" x14ac:dyDescent="0.35">
      <c r="A26" s="5" t="s">
        <v>41</v>
      </c>
      <c r="B26" s="6" t="s">
        <v>135</v>
      </c>
      <c r="C26" s="19">
        <v>7243</v>
      </c>
      <c r="D26" s="19">
        <v>3017.9</v>
      </c>
      <c r="E26" s="18">
        <f t="shared" si="0"/>
        <v>41.666436559436697</v>
      </c>
    </row>
    <row r="27" spans="1:5" ht="15" thickBot="1" x14ac:dyDescent="0.35">
      <c r="A27" s="5" t="s">
        <v>42</v>
      </c>
      <c r="B27" s="6" t="s">
        <v>136</v>
      </c>
      <c r="C27" s="19">
        <v>82633.2</v>
      </c>
      <c r="D27" s="19">
        <v>3954.5</v>
      </c>
      <c r="E27" s="18">
        <f t="shared" si="0"/>
        <v>4.7856067537019022</v>
      </c>
    </row>
    <row r="28" spans="1:5" ht="27" thickBot="1" x14ac:dyDescent="0.35">
      <c r="A28" s="5" t="s">
        <v>43</v>
      </c>
      <c r="B28" s="6" t="s">
        <v>137</v>
      </c>
      <c r="C28" s="19">
        <v>106058.2</v>
      </c>
      <c r="D28" s="19">
        <v>15966.5</v>
      </c>
      <c r="E28" s="18">
        <f t="shared" si="0"/>
        <v>15.054470092835823</v>
      </c>
    </row>
    <row r="29" spans="1:5" ht="27" thickBot="1" x14ac:dyDescent="0.35">
      <c r="A29" s="5" t="s">
        <v>44</v>
      </c>
      <c r="B29" s="6" t="s">
        <v>139</v>
      </c>
      <c r="C29" s="19">
        <v>440</v>
      </c>
      <c r="D29" s="19">
        <v>450</v>
      </c>
      <c r="E29" s="18">
        <f t="shared" si="0"/>
        <v>102.27272727272727</v>
      </c>
    </row>
    <row r="30" spans="1:5" ht="66.599999999999994" thickBot="1" x14ac:dyDescent="0.35">
      <c r="A30" s="5" t="s">
        <v>138</v>
      </c>
      <c r="B30" s="6" t="s">
        <v>140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487447.79999999993</v>
      </c>
      <c r="D31" s="18">
        <f>D7+D25</f>
        <v>110900.5</v>
      </c>
      <c r="E31" s="18">
        <f t="shared" si="0"/>
        <v>22.751256647378451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52498.5</v>
      </c>
      <c r="D33" s="20">
        <f>SUM(D35:D39)</f>
        <v>11949.6</v>
      </c>
      <c r="E33" s="20">
        <f>D33/C33%</f>
        <v>22.761793194091261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3672.3</v>
      </c>
      <c r="D35" s="19">
        <v>894.2</v>
      </c>
      <c r="E35" s="20">
        <f t="shared" ref="E35:E71" si="1">D35/C35%</f>
        <v>24.349862484001854</v>
      </c>
    </row>
    <row r="36" spans="1:5" ht="76.2" customHeight="1" thickBot="1" x14ac:dyDescent="0.35">
      <c r="A36" s="9" t="s">
        <v>53</v>
      </c>
      <c r="B36" s="6" t="s">
        <v>54</v>
      </c>
      <c r="C36" s="19">
        <v>17544.599999999999</v>
      </c>
      <c r="D36" s="19">
        <v>4993.6000000000004</v>
      </c>
      <c r="E36" s="20">
        <f t="shared" si="1"/>
        <v>28.462318890142839</v>
      </c>
    </row>
    <row r="37" spans="1:5" ht="34.200000000000003" customHeight="1" thickBot="1" x14ac:dyDescent="0.35">
      <c r="A37" s="9" t="s">
        <v>55</v>
      </c>
      <c r="B37" s="6" t="s">
        <v>56</v>
      </c>
      <c r="C37" s="19">
        <v>200</v>
      </c>
      <c r="D37" s="19"/>
      <c r="E37" s="20">
        <f t="shared" si="1"/>
        <v>0</v>
      </c>
    </row>
    <row r="38" spans="1:5" ht="24.6" customHeight="1" thickBot="1" x14ac:dyDescent="0.35">
      <c r="A38" s="5" t="s">
        <v>57</v>
      </c>
      <c r="B38" s="6" t="s">
        <v>58</v>
      </c>
      <c r="C38" s="19">
        <v>2479.1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28602.5</v>
      </c>
      <c r="D39" s="19">
        <v>6061.8</v>
      </c>
      <c r="E39" s="20">
        <f t="shared" si="1"/>
        <v>21.193252338082338</v>
      </c>
    </row>
    <row r="40" spans="1:5" ht="43.8" customHeight="1" thickBot="1" x14ac:dyDescent="0.35">
      <c r="A40" s="8" t="s">
        <v>61</v>
      </c>
      <c r="B40" s="7" t="s">
        <v>62</v>
      </c>
      <c r="C40" s="20">
        <f>SUM(C42:C43)</f>
        <v>22804.400000000001</v>
      </c>
      <c r="D40" s="20">
        <f>SUM(D42:D43)</f>
        <v>6655.6</v>
      </c>
      <c r="E40" s="20">
        <f t="shared" si="1"/>
        <v>29.185595762221325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141</v>
      </c>
      <c r="C42" s="19">
        <v>21079.4</v>
      </c>
      <c r="D42" s="19">
        <v>6655.6</v>
      </c>
      <c r="E42" s="20">
        <f t="shared" si="1"/>
        <v>31.573953717847758</v>
      </c>
    </row>
    <row r="43" spans="1:5" ht="63.6" customHeight="1" thickBot="1" x14ac:dyDescent="0.35">
      <c r="A43" s="5" t="s">
        <v>64</v>
      </c>
      <c r="B43" s="6" t="s">
        <v>65</v>
      </c>
      <c r="C43" s="19">
        <v>1725</v>
      </c>
      <c r="D43" s="19"/>
      <c r="E43" s="20">
        <f t="shared" si="1"/>
        <v>0</v>
      </c>
    </row>
    <row r="44" spans="1:5" ht="28.2" customHeight="1" thickBot="1" x14ac:dyDescent="0.35">
      <c r="A44" s="8" t="s">
        <v>66</v>
      </c>
      <c r="B44" s="7" t="s">
        <v>67</v>
      </c>
      <c r="C44" s="20">
        <f>SUM(C46:C49)</f>
        <v>143495.80000000002</v>
      </c>
      <c r="D44" s="20">
        <f>SUM(D46:D49)</f>
        <v>20010.8</v>
      </c>
      <c r="E44" s="20">
        <f t="shared" si="1"/>
        <v>13.945216515047825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490.7</v>
      </c>
      <c r="D46" s="19"/>
      <c r="E46" s="20">
        <f t="shared" si="1"/>
        <v>0</v>
      </c>
    </row>
    <row r="47" spans="1:5" ht="19.8" customHeight="1" thickBot="1" x14ac:dyDescent="0.35">
      <c r="A47" s="5" t="s">
        <v>70</v>
      </c>
      <c r="B47" s="6" t="s">
        <v>71</v>
      </c>
      <c r="C47" s="19">
        <v>3677.1</v>
      </c>
      <c r="D47" s="19">
        <v>520</v>
      </c>
      <c r="E47" s="20">
        <f t="shared" si="1"/>
        <v>14.141578961681759</v>
      </c>
    </row>
    <row r="48" spans="1:5" ht="35.4" customHeight="1" thickBot="1" x14ac:dyDescent="0.35">
      <c r="A48" s="5" t="s">
        <v>72</v>
      </c>
      <c r="B48" s="6" t="s">
        <v>73</v>
      </c>
      <c r="C48" s="19">
        <v>123886.3</v>
      </c>
      <c r="D48" s="19">
        <v>16985.3</v>
      </c>
      <c r="E48" s="20">
        <f t="shared" si="1"/>
        <v>13.710394127518539</v>
      </c>
    </row>
    <row r="49" spans="1:5" ht="36" customHeight="1" thickBot="1" x14ac:dyDescent="0.35">
      <c r="A49" s="5" t="s">
        <v>74</v>
      </c>
      <c r="B49" s="6" t="s">
        <v>75</v>
      </c>
      <c r="C49" s="19">
        <v>15441.7</v>
      </c>
      <c r="D49" s="19">
        <v>2505.5</v>
      </c>
      <c r="E49" s="20">
        <f t="shared" si="1"/>
        <v>16.225545114851343</v>
      </c>
    </row>
    <row r="50" spans="1:5" ht="31.2" customHeight="1" thickBot="1" x14ac:dyDescent="0.35">
      <c r="A50" s="8" t="s">
        <v>76</v>
      </c>
      <c r="B50" s="7" t="s">
        <v>77</v>
      </c>
      <c r="C50" s="20">
        <f>SUM(C52:C55)</f>
        <v>223741.30000000002</v>
      </c>
      <c r="D50" s="20">
        <f>SUM(D52:D55)</f>
        <v>24509.5</v>
      </c>
      <c r="E50" s="20">
        <f t="shared" si="1"/>
        <v>10.954392416598992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v>48969.8</v>
      </c>
      <c r="D52" s="19">
        <v>627.1</v>
      </c>
      <c r="E52" s="20">
        <f t="shared" si="1"/>
        <v>1.2805851769866325</v>
      </c>
    </row>
    <row r="53" spans="1:5" ht="25.8" customHeight="1" thickBot="1" x14ac:dyDescent="0.35">
      <c r="A53" s="5" t="s">
        <v>80</v>
      </c>
      <c r="B53" s="6" t="s">
        <v>81</v>
      </c>
      <c r="C53" s="19">
        <v>2770.9</v>
      </c>
      <c r="D53" s="19">
        <v>384.1</v>
      </c>
      <c r="E53" s="20">
        <f t="shared" si="1"/>
        <v>13.861922119167058</v>
      </c>
    </row>
    <row r="54" spans="1:5" ht="23.4" customHeight="1" thickBot="1" x14ac:dyDescent="0.35">
      <c r="A54" s="5" t="s">
        <v>82</v>
      </c>
      <c r="B54" s="6" t="s">
        <v>83</v>
      </c>
      <c r="C54" s="19">
        <v>138223.70000000001</v>
      </c>
      <c r="D54" s="19">
        <v>23316.6</v>
      </c>
      <c r="E54" s="20">
        <f t="shared" si="1"/>
        <v>16.86874248048634</v>
      </c>
    </row>
    <row r="55" spans="1:5" ht="39" customHeight="1" thickBot="1" x14ac:dyDescent="0.35">
      <c r="A55" s="5" t="s">
        <v>84</v>
      </c>
      <c r="B55" s="6" t="s">
        <v>85</v>
      </c>
      <c r="C55" s="19">
        <v>33776.9</v>
      </c>
      <c r="D55" s="19">
        <v>181.7</v>
      </c>
      <c r="E55" s="20">
        <f t="shared" si="1"/>
        <v>0.53794161098265381</v>
      </c>
    </row>
    <row r="56" spans="1:5" ht="26.4" customHeight="1" thickBot="1" x14ac:dyDescent="0.35">
      <c r="A56" s="8" t="s">
        <v>86</v>
      </c>
      <c r="B56" s="7" t="s">
        <v>87</v>
      </c>
      <c r="C56" s="20">
        <f>SUM(C58:C59)</f>
        <v>51227.199999999997</v>
      </c>
      <c r="D56" s="20">
        <f>D58+D59</f>
        <v>13889.8</v>
      </c>
      <c r="E56" s="20">
        <f t="shared" si="1"/>
        <v>27.114111253396636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v>31809.3</v>
      </c>
      <c r="D58" s="19">
        <v>8821.6</v>
      </c>
      <c r="E58" s="20">
        <f t="shared" si="1"/>
        <v>27.732769976076177</v>
      </c>
    </row>
    <row r="59" spans="1:5" ht="31.2" customHeight="1" thickBot="1" x14ac:dyDescent="0.35">
      <c r="A59" s="5" t="s">
        <v>90</v>
      </c>
      <c r="B59" s="6" t="s">
        <v>91</v>
      </c>
      <c r="C59" s="19">
        <v>19417.900000000001</v>
      </c>
      <c r="D59" s="19">
        <v>5068.2</v>
      </c>
      <c r="E59" s="20">
        <f t="shared" si="1"/>
        <v>26.100659700585542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SUM(C62:C64)</f>
        <v>3453.1</v>
      </c>
      <c r="D60" s="20">
        <f>SUM(D62:D64)</f>
        <v>578.70000000000005</v>
      </c>
      <c r="E60" s="20">
        <f t="shared" si="1"/>
        <v>16.758854362746519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1699.3</v>
      </c>
      <c r="D62" s="19">
        <v>578.70000000000005</v>
      </c>
      <c r="E62" s="20">
        <f t="shared" si="1"/>
        <v>34.055199199670461</v>
      </c>
    </row>
    <row r="63" spans="1:5" ht="24" customHeight="1" thickBot="1" x14ac:dyDescent="0.35">
      <c r="A63" s="5" t="s">
        <v>96</v>
      </c>
      <c r="B63" s="6" t="s">
        <v>97</v>
      </c>
      <c r="C63" s="19">
        <v>250</v>
      </c>
      <c r="D63" s="19"/>
      <c r="E63" s="20">
        <f t="shared" si="1"/>
        <v>0</v>
      </c>
    </row>
    <row r="64" spans="1:5" ht="24" customHeight="1" thickBot="1" x14ac:dyDescent="0.35">
      <c r="A64" s="5" t="s">
        <v>143</v>
      </c>
      <c r="B64" s="6" t="s">
        <v>144</v>
      </c>
      <c r="C64" s="19">
        <v>1503.8</v>
      </c>
      <c r="D64" s="19"/>
      <c r="E64" s="20">
        <f t="shared" si="1"/>
        <v>0</v>
      </c>
    </row>
    <row r="65" spans="1:5" ht="22.2" customHeight="1" thickBot="1" x14ac:dyDescent="0.35">
      <c r="A65" s="8" t="s">
        <v>98</v>
      </c>
      <c r="B65" s="7" t="s">
        <v>99</v>
      </c>
      <c r="C65" s="20">
        <f>SUM(C67)</f>
        <v>7250</v>
      </c>
      <c r="D65" s="20">
        <f>SUM(D67)</f>
        <v>1428</v>
      </c>
      <c r="E65" s="20">
        <f t="shared" si="1"/>
        <v>19.69655172413793</v>
      </c>
    </row>
    <row r="66" spans="1:5" ht="15" thickBot="1" x14ac:dyDescent="0.35">
      <c r="A66" s="5" t="s">
        <v>50</v>
      </c>
      <c r="B66" s="6"/>
      <c r="C66" s="19"/>
      <c r="D66" s="19"/>
      <c r="E66" s="20"/>
    </row>
    <row r="67" spans="1:5" ht="30" customHeight="1" thickBot="1" x14ac:dyDescent="0.35">
      <c r="A67" s="5" t="s">
        <v>100</v>
      </c>
      <c r="B67" s="6" t="s">
        <v>101</v>
      </c>
      <c r="C67" s="19">
        <v>7250</v>
      </c>
      <c r="D67" s="19">
        <v>1428</v>
      </c>
      <c r="E67" s="20">
        <f t="shared" si="1"/>
        <v>19.69655172413793</v>
      </c>
    </row>
    <row r="68" spans="1:5" ht="44.4" customHeight="1" thickBot="1" x14ac:dyDescent="0.35">
      <c r="A68" s="8" t="s">
        <v>102</v>
      </c>
      <c r="B68" s="7" t="s">
        <v>103</v>
      </c>
      <c r="C68" s="20">
        <f>SUM(C70)</f>
        <v>16465.3</v>
      </c>
      <c r="D68" s="20">
        <f>SUM(D70)</f>
        <v>4626.7</v>
      </c>
      <c r="E68" s="20">
        <f t="shared" si="1"/>
        <v>28.099700582437006</v>
      </c>
    </row>
    <row r="69" spans="1:5" ht="15" thickBot="1" x14ac:dyDescent="0.35">
      <c r="A69" s="5" t="s">
        <v>50</v>
      </c>
      <c r="B69" s="6"/>
      <c r="C69" s="19"/>
      <c r="D69" s="19"/>
      <c r="E69" s="20"/>
    </row>
    <row r="70" spans="1:5" ht="38.4" customHeight="1" thickBot="1" x14ac:dyDescent="0.35">
      <c r="A70" s="5" t="s">
        <v>104</v>
      </c>
      <c r="B70" s="6" t="s">
        <v>105</v>
      </c>
      <c r="C70" s="19">
        <v>16465.3</v>
      </c>
      <c r="D70" s="19">
        <v>4626.7</v>
      </c>
      <c r="E70" s="20">
        <f t="shared" si="1"/>
        <v>28.099700582437006</v>
      </c>
    </row>
    <row r="71" spans="1:5" ht="27.6" customHeight="1" thickBot="1" x14ac:dyDescent="0.35">
      <c r="A71" s="4" t="s">
        <v>106</v>
      </c>
      <c r="B71" s="15" t="s">
        <v>107</v>
      </c>
      <c r="C71" s="18">
        <f>C33+C40+C44+C50+C56+C60+C65+C68</f>
        <v>520935.6</v>
      </c>
      <c r="D71" s="18">
        <f>D33+D40+D44+D50+D56+D60+D65+D68</f>
        <v>83648.7</v>
      </c>
      <c r="E71" s="20">
        <f t="shared" si="1"/>
        <v>16.057397497886495</v>
      </c>
    </row>
    <row r="72" spans="1:5" ht="40.799999999999997" customHeight="1" thickBot="1" x14ac:dyDescent="0.35">
      <c r="A72" s="4" t="s">
        <v>108</v>
      </c>
      <c r="B72" s="13"/>
      <c r="C72" s="17"/>
      <c r="D72" s="17"/>
      <c r="E72" s="17"/>
    </row>
    <row r="73" spans="1:5" ht="40.200000000000003" thickBot="1" x14ac:dyDescent="0.35">
      <c r="A73" s="5" t="s">
        <v>109</v>
      </c>
      <c r="B73" s="10" t="s">
        <v>110</v>
      </c>
      <c r="C73" s="19">
        <f>C74+C80</f>
        <v>33487.800000000032</v>
      </c>
      <c r="D73" s="19">
        <f>D74+D80</f>
        <v>-27251.799999999996</v>
      </c>
      <c r="E73" s="19"/>
    </row>
    <row r="74" spans="1:5" ht="42.6" customHeight="1" thickBot="1" x14ac:dyDescent="0.35">
      <c r="A74" s="5" t="s">
        <v>111</v>
      </c>
      <c r="B74" s="10" t="s">
        <v>112</v>
      </c>
      <c r="C74" s="19">
        <f>C75+C78</f>
        <v>27503.999999999989</v>
      </c>
      <c r="D74" s="19">
        <f>D75+D78</f>
        <v>-21754.6</v>
      </c>
      <c r="E74" s="19"/>
    </row>
    <row r="75" spans="1:5" ht="35.4" customHeight="1" thickBot="1" x14ac:dyDescent="0.35">
      <c r="A75" s="5" t="s">
        <v>113</v>
      </c>
      <c r="B75" s="10" t="s">
        <v>114</v>
      </c>
      <c r="C75" s="19">
        <f>C76+C77</f>
        <v>27504.299999999988</v>
      </c>
      <c r="D75" s="19">
        <f>D76+D77</f>
        <v>-21754.3</v>
      </c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313658.59999999998</v>
      </c>
      <c r="D76" s="19"/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v>-286154.3</v>
      </c>
      <c r="D77" s="19">
        <v>-21754.3</v>
      </c>
      <c r="E77" s="19"/>
    </row>
    <row r="78" spans="1:5" ht="49.2" customHeight="1" thickBot="1" x14ac:dyDescent="0.35">
      <c r="A78" s="5" t="s">
        <v>119</v>
      </c>
      <c r="B78" s="10" t="s">
        <v>120</v>
      </c>
      <c r="C78" s="19">
        <f>C79</f>
        <v>-0.3</v>
      </c>
      <c r="D78" s="19">
        <f>D79</f>
        <v>-0.3</v>
      </c>
      <c r="E78" s="19"/>
    </row>
    <row r="79" spans="1:5" ht="67.8" customHeight="1" thickBot="1" x14ac:dyDescent="0.35">
      <c r="A79" s="5" t="s">
        <v>121</v>
      </c>
      <c r="B79" s="10" t="s">
        <v>122</v>
      </c>
      <c r="C79" s="19">
        <v>-0.3</v>
      </c>
      <c r="D79" s="19">
        <v>-0.3</v>
      </c>
      <c r="E79" s="19"/>
    </row>
    <row r="80" spans="1:5" ht="43.8" customHeight="1" thickBot="1" x14ac:dyDescent="0.35">
      <c r="A80" s="5" t="s">
        <v>123</v>
      </c>
      <c r="B80" s="10" t="s">
        <v>124</v>
      </c>
      <c r="C80" s="19">
        <f>C81+C82</f>
        <v>5983.8000000000466</v>
      </c>
      <c r="D80" s="19">
        <f>D81+D82</f>
        <v>-5497.1999999999971</v>
      </c>
      <c r="E80" s="19"/>
    </row>
    <row r="81" spans="1:5" ht="37.799999999999997" customHeight="1" thickBot="1" x14ac:dyDescent="0.35">
      <c r="A81" s="5" t="s">
        <v>125</v>
      </c>
      <c r="B81" s="10" t="s">
        <v>126</v>
      </c>
      <c r="C81" s="19">
        <f>-C31-C76</f>
        <v>-801106.39999999991</v>
      </c>
      <c r="D81" s="19">
        <f>-D31-D76</f>
        <v>-110900.5</v>
      </c>
      <c r="E81" s="19"/>
    </row>
    <row r="82" spans="1:5" ht="34.200000000000003" customHeight="1" thickBot="1" x14ac:dyDescent="0.35">
      <c r="A82" s="5" t="s">
        <v>127</v>
      </c>
      <c r="B82" s="10" t="s">
        <v>128</v>
      </c>
      <c r="C82" s="19">
        <f>C71-C77-C79</f>
        <v>807090.2</v>
      </c>
      <c r="D82" s="19">
        <f>D71-D77-D79</f>
        <v>105403.3</v>
      </c>
      <c r="E82" s="19"/>
    </row>
    <row r="83" spans="1:5" ht="53.4" thickBot="1" x14ac:dyDescent="0.35">
      <c r="A83" s="15" t="s">
        <v>129</v>
      </c>
      <c r="B83" s="16" t="s">
        <v>130</v>
      </c>
      <c r="C83" s="21">
        <f>C73</f>
        <v>33487.800000000032</v>
      </c>
      <c r="D83" s="21">
        <f>D73</f>
        <v>-27251.799999999996</v>
      </c>
      <c r="E83" s="21"/>
    </row>
    <row r="84" spans="1:5" ht="15.6" x14ac:dyDescent="0.3">
      <c r="A84" s="24"/>
    </row>
    <row r="85" spans="1:5" ht="15.6" x14ac:dyDescent="0.3">
      <c r="A85" s="24"/>
    </row>
    <row r="86" spans="1:5" ht="15.6" x14ac:dyDescent="0.3">
      <c r="A86" s="12"/>
    </row>
    <row r="87" spans="1:5" ht="15.6" x14ac:dyDescent="0.3">
      <c r="A87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2021-05-11T11:58:19Z</dcterms:modified>
</cp:coreProperties>
</file>