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7.22" sheetId="6" r:id="rId1"/>
  </sheets>
  <calcPr calcId="152511"/>
</workbook>
</file>

<file path=xl/calcChain.xml><?xml version="1.0" encoding="utf-8"?>
<calcChain xmlns="http://schemas.openxmlformats.org/spreadsheetml/2006/main">
  <c r="E21" i="6" l="1"/>
  <c r="C77" i="6" l="1"/>
  <c r="D74" i="6"/>
  <c r="C74" i="6"/>
  <c r="D73" i="6"/>
  <c r="E69" i="6"/>
  <c r="D67" i="6"/>
  <c r="C67" i="6"/>
  <c r="E66" i="6"/>
  <c r="D64" i="6"/>
  <c r="C64" i="6"/>
  <c r="E63" i="6"/>
  <c r="E62" i="6"/>
  <c r="D60" i="6"/>
  <c r="C60" i="6"/>
  <c r="E59" i="6"/>
  <c r="E58" i="6"/>
  <c r="D56" i="6"/>
  <c r="E55" i="6"/>
  <c r="E54" i="6"/>
  <c r="E53" i="6"/>
  <c r="E52" i="6"/>
  <c r="D50" i="6"/>
  <c r="C49" i="6"/>
  <c r="C44" i="6" s="1"/>
  <c r="E48" i="6"/>
  <c r="E47" i="6"/>
  <c r="E46" i="6"/>
  <c r="D44" i="6"/>
  <c r="E44" i="6" s="1"/>
  <c r="E43" i="6"/>
  <c r="C42" i="6"/>
  <c r="E42" i="6" s="1"/>
  <c r="D40" i="6"/>
  <c r="C40" i="6"/>
  <c r="E39" i="6"/>
  <c r="E38" i="6"/>
  <c r="E37" i="6"/>
  <c r="C36" i="6"/>
  <c r="E36" i="6" s="1"/>
  <c r="E35" i="6"/>
  <c r="D33" i="6"/>
  <c r="E29" i="6"/>
  <c r="E28" i="6"/>
  <c r="E27" i="6"/>
  <c r="E26" i="6"/>
  <c r="D25" i="6"/>
  <c r="C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60" i="6" l="1"/>
  <c r="E64" i="6"/>
  <c r="C33" i="6"/>
  <c r="E33" i="6" s="1"/>
  <c r="C73" i="6"/>
  <c r="E67" i="6"/>
  <c r="E40" i="6"/>
  <c r="E25" i="6"/>
  <c r="C31" i="6"/>
  <c r="C80" i="6" s="1"/>
  <c r="E7" i="6"/>
  <c r="D31" i="6"/>
  <c r="D70" i="6"/>
  <c r="E49" i="6"/>
  <c r="C50" i="6"/>
  <c r="E50" i="6" s="1"/>
  <c r="C56" i="6"/>
  <c r="E56" i="6" s="1"/>
  <c r="E31" i="6" l="1"/>
  <c r="D80" i="6"/>
  <c r="D81" i="6"/>
  <c r="D79" i="6" s="1"/>
  <c r="D72" i="6" s="1"/>
  <c r="C70" i="6"/>
  <c r="C81" i="6" l="1"/>
  <c r="C79" i="6" s="1"/>
  <c r="C72" i="6" s="1"/>
  <c r="C82" i="6" s="1"/>
  <c r="D82" i="6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<sst xmlns="http://schemas.openxmlformats.org/spreadsheetml/2006/main" count="152" uniqueCount="145">
  <si>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</si>
  <si>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</si>
  <si>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</si>
  <si>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</si>
  <si>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</si>
  <si>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</si>
  <si>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</si>
  <si>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</si>
  <si>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</si>
  <si>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</si>
  <si>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</si>
  <si>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</si>
  <si>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</si>
  <si>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</si>
  <si>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</si>
  <si>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</si>
  <si>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</si>
  <si>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</si>
  <si>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</si>
  <si>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</si>
  <si>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</si>
  <si>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</si>
  <si>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</si>
  <si>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</si>
  <si>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</si>
  <si>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</si>
  <si>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</si>
  <si>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</si>
  <si>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</si>
  <si>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</si>
  <si>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</si>
  <si>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</si>
  <si>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</si>
  <si>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</si>
  <si>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</si>
  <si>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</si>
  <si>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</si>
  <si>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</si>
  <si>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</si>
  <si>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</si>
  <si>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</si>
  <si>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</si>
  <si>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</si>
  <si>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</si>
  <si>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</si>
  <si>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</si>
  <si>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</si>
  <si>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</si>
  <si>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</si>
  <si>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</si>
  <si>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</si>
  <si>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</si>
  <si>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</si>
  <si>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</si>
  <si>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</si>
  <si>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</si>
  <si>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</si>
  <si>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</si>
  <si>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</si>
  <si>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</si>
  <si>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</si>
  <si>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</si>
  <si>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</si>
  <si>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</si>
  <si>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</si>
  <si>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</si>
  <si>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</si>
  <si>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</si>
  <si>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</si>
  <si>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</si>
  <si>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</si>
  <si>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</si>
  <si>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</si>
  <si>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</si>
  <si>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</si>
  <si>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</si>
  <si>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</si>
  <si>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</si>
  <si>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</si>
  <si>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</si>
  <si>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</si>
  <si>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</si>
  <si>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</si>
  <si>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</si>
  <si>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</si>
  <si>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</si>
  <si>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</si>
  <si>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</si>
  <si>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</si>
  <si>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</si>
  <si>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</si>
  <si>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</si>
  <si>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</si>
  <si>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</si>
  <si>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</si>
  <si>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</si>
  <si>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</si>
  <si>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</si>
  <si>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</si>
  <si>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</si>
  <si>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</si>
  <si>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</si>
  <si>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</si>
  <si>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</si>
  <si>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</si>
  <si>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</si>
  <si>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</si>
  <si>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</si>
  <si>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</si>
  <si>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</si>
  <si>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</si>
  <si>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</si>
  <si>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</si>
  <si>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</si>
  <si>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</si>
  <si>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</si>
  <si>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</si>
  <si>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</si>
  <si>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</si>
  <si>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</si>
  <si>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</si>
  <si>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</si>
  <si>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</si>
  <si>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</si>
  <si>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</si>
  <si>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</si>
  <si>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</si>
  <si>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</si>
  <si>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</si>
  <si>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</si>
  <si>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</si>
  <si>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</si>
  <si>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</si>
  <si>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</si>
  <si>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</si>
  <si>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</si>
  <si>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</si>
  <si>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</si>
  <si>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</si>
  <si>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</si>
  <si>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</si>
  <si>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</si>
  <si>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 xml:space="preserve">городского поселения город Россошь по состоянию на 01.07.2022 года      </t>
  </si>
  <si>
    <t>Исполнено по состоянию на 01.07.2022 года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</si>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</sst>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A5" sqref="A5:E82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142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139</v>
      </c>
      <c r="D5" s="3" t="s">
        <v>143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135389.9</v>
      </c>
      <c r="E7" s="18">
        <f>D7/C7%</f>
        <v>42.169958857862618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48935.6</v>
      </c>
      <c r="E8" s="18">
        <f t="shared" ref="E8:E31" si="0">D8/C8%</f>
        <v>44.683108558488634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5498.9</v>
      </c>
      <c r="E9" s="18">
        <f t="shared" si="0"/>
        <v>54.156612860336622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1067.9000000000001</v>
      </c>
      <c r="E10" s="18">
        <f t="shared" si="0"/>
        <v>70.256578947368425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1182.7</v>
      </c>
      <c r="E11" s="18">
        <f t="shared" si="0"/>
        <v>7.8846666666666669</v>
      </c>
    </row>
    <row r="12" spans="1:5" ht="24.6" customHeight="1" thickBot="1" x14ac:dyDescent="0.35">
      <c r="A12" s="5" t="s">
        <v>17</v>
      </c>
      <c r="B12" s="6" t="s">
        <v>18</v>
      </c>
      <c r="C12" s="19">
        <v>153687.29999999999</v>
      </c>
      <c r="D12" s="19">
        <v>60309</v>
      </c>
      <c r="E12" s="18">
        <f t="shared" si="0"/>
        <v>39.241368675225608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6439.2</v>
      </c>
      <c r="E13" s="18">
        <f t="shared" si="0"/>
        <v>45.346478873239434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704.9</v>
      </c>
      <c r="E14" s="18">
        <f t="shared" si="0"/>
        <v>48.446735395189002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791.7</v>
      </c>
      <c r="E15" s="18">
        <f t="shared" si="0"/>
        <v>72.56645279560037</v>
      </c>
    </row>
    <row r="16" spans="1:5" ht="56.4" customHeight="1" thickBot="1" x14ac:dyDescent="0.35">
      <c r="A16" s="5" t="s">
        <v>25</v>
      </c>
      <c r="B16" s="6" t="s">
        <v>26</v>
      </c>
      <c r="C16" s="19">
        <v>171.8</v>
      </c>
      <c r="D16" s="19">
        <v>171.8</v>
      </c>
      <c r="E16" s="18">
        <f t="shared" si="0"/>
        <v>100</v>
      </c>
    </row>
    <row r="17" spans="1:5" ht="137.4" customHeight="1" thickBot="1" x14ac:dyDescent="0.35">
      <c r="A17" s="22" t="s">
        <v>130</v>
      </c>
      <c r="B17" s="23" t="s">
        <v>131</v>
      </c>
      <c r="C17" s="19">
        <v>1169</v>
      </c>
      <c r="D17" s="19">
        <v>442.2</v>
      </c>
      <c r="E17" s="18">
        <f t="shared" si="0"/>
        <v>37.827202737382379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4133.3</v>
      </c>
      <c r="E18" s="18">
        <f t="shared" si="0"/>
        <v>56.43500819224468</v>
      </c>
    </row>
    <row r="19" spans="1:5" ht="78" customHeight="1" thickBot="1" x14ac:dyDescent="0.35">
      <c r="A19" s="5" t="s">
        <v>29</v>
      </c>
      <c r="B19" s="6" t="s">
        <v>30</v>
      </c>
      <c r="C19" s="19">
        <v>5351</v>
      </c>
      <c r="D19" s="19">
        <v>5351</v>
      </c>
      <c r="E19" s="18">
        <f t="shared" si="0"/>
        <v>100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-67.2</v>
      </c>
      <c r="E20" s="18" t="e">
        <f t="shared" si="0"/>
        <v>#DIV/0!</v>
      </c>
    </row>
    <row r="21" spans="1:5" ht="99" customHeight="1" thickBot="1" x14ac:dyDescent="0.35">
      <c r="A21" s="22" t="s">
        <v>128</v>
      </c>
      <c r="B21" s="23" t="s">
        <v>129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337.4</v>
      </c>
      <c r="D22" s="19">
        <v>336.4</v>
      </c>
      <c r="E22" s="18">
        <f t="shared" si="0"/>
        <v>99.703615886188501</v>
      </c>
    </row>
    <row r="23" spans="1:5" ht="39" customHeight="1" thickBot="1" x14ac:dyDescent="0.35">
      <c r="A23" s="5" t="s">
        <v>35</v>
      </c>
      <c r="B23" s="6" t="s">
        <v>36</v>
      </c>
      <c r="C23" s="19">
        <v>80.5</v>
      </c>
      <c r="D23" s="19">
        <v>92.8</v>
      </c>
      <c r="E23" s="18">
        <f t="shared" si="0"/>
        <v>115.27950310559005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238824</v>
      </c>
      <c r="D25" s="18">
        <f>SUM(D26:D30)</f>
        <v>31700.9</v>
      </c>
      <c r="E25" s="18">
        <f t="shared" si="0"/>
        <v>13.273749706897132</v>
      </c>
    </row>
    <row r="26" spans="1:5" ht="27" thickBot="1" x14ac:dyDescent="0.35">
      <c r="A26" s="5" t="s">
        <v>41</v>
      </c>
      <c r="B26" s="6" t="s">
        <v>132</v>
      </c>
      <c r="C26" s="19">
        <v>7572.7</v>
      </c>
      <c r="D26" s="19">
        <v>3786.7</v>
      </c>
      <c r="E26" s="18">
        <f t="shared" si="0"/>
        <v>50.004621865384863</v>
      </c>
    </row>
    <row r="27" spans="1:5" ht="19.8" customHeight="1" thickBot="1" x14ac:dyDescent="0.35">
      <c r="A27" s="5" t="s">
        <v>42</v>
      </c>
      <c r="B27" s="6" t="s">
        <v>133</v>
      </c>
      <c r="C27" s="19">
        <v>142186.1</v>
      </c>
      <c r="D27" s="19">
        <v>9322.7999999999993</v>
      </c>
      <c r="E27" s="18">
        <f t="shared" si="0"/>
        <v>6.5567590643529847</v>
      </c>
    </row>
    <row r="28" spans="1:5" ht="27" thickBot="1" x14ac:dyDescent="0.35">
      <c r="A28" s="5" t="s">
        <v>43</v>
      </c>
      <c r="B28" s="6" t="s">
        <v>134</v>
      </c>
      <c r="C28" s="19">
        <v>88858.2</v>
      </c>
      <c r="D28" s="19">
        <v>18376.400000000001</v>
      </c>
      <c r="E28" s="18">
        <f t="shared" si="0"/>
        <v>20.680589973688416</v>
      </c>
    </row>
    <row r="29" spans="1:5" ht="27" thickBot="1" x14ac:dyDescent="0.35">
      <c r="A29" s="5" t="s">
        <v>44</v>
      </c>
      <c r="B29" s="6" t="s">
        <v>136</v>
      </c>
      <c r="C29" s="19">
        <v>207</v>
      </c>
      <c r="D29" s="19">
        <v>215</v>
      </c>
      <c r="E29" s="18">
        <f t="shared" si="0"/>
        <v>103.86473429951691</v>
      </c>
    </row>
    <row r="30" spans="1:5" ht="66.599999999999994" thickBot="1" x14ac:dyDescent="0.35">
      <c r="A30" s="5" t="s">
        <v>135</v>
      </c>
      <c r="B30" s="6" t="s">
        <v>137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559881.69999999995</v>
      </c>
      <c r="D31" s="18">
        <f>D7+D25</f>
        <v>167090.79999999999</v>
      </c>
      <c r="E31" s="18">
        <f t="shared" si="0"/>
        <v>29.843947391029214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55173.8</v>
      </c>
      <c r="D33" s="20">
        <f>SUM(D35:D39)</f>
        <v>24203.200000000001</v>
      </c>
      <c r="E33" s="20">
        <f>D33/C33%</f>
        <v>43.867197836654348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1424</v>
      </c>
      <c r="E35" s="20">
        <f t="shared" ref="E35:E70" si="1">D35/C35%</f>
        <v>37.578508470998052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8637.7000000000007</v>
      </c>
      <c r="E36" s="20">
        <f t="shared" si="1"/>
        <v>46.973124653317825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241</v>
      </c>
      <c r="D37" s="19"/>
      <c r="E37" s="20">
        <f t="shared" si="1"/>
        <v>0</v>
      </c>
    </row>
    <row r="38" spans="1:5" ht="24.6" customHeight="1" thickBot="1" x14ac:dyDescent="0.35">
      <c r="A38" s="5" t="s">
        <v>57</v>
      </c>
      <c r="B38" s="6" t="s">
        <v>58</v>
      </c>
      <c r="C38" s="19">
        <v>2268.4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30486.400000000001</v>
      </c>
      <c r="D39" s="19">
        <v>14141.5</v>
      </c>
      <c r="E39" s="20">
        <f t="shared" si="1"/>
        <v>46.386257478744618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22765</v>
      </c>
      <c r="D40" s="20">
        <f>SUM(D42:D43)</f>
        <v>11030</v>
      </c>
      <c r="E40" s="20">
        <f t="shared" si="1"/>
        <v>48.451570393147371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138</v>
      </c>
      <c r="C42" s="19">
        <f>9660.5+11971.5+458+100</f>
        <v>22190</v>
      </c>
      <c r="D42" s="19">
        <v>11030</v>
      </c>
      <c r="E42" s="20">
        <f t="shared" si="1"/>
        <v>49.70707525912573</v>
      </c>
    </row>
    <row r="43" spans="1:5" ht="63.6" customHeight="1" thickBot="1" x14ac:dyDescent="0.35">
      <c r="A43" s="5" t="s">
        <v>64</v>
      </c>
      <c r="B43" s="6" t="s">
        <v>65</v>
      </c>
      <c r="C43" s="19">
        <v>575</v>
      </c>
      <c r="D43" s="19"/>
      <c r="E43" s="20">
        <f t="shared" si="1"/>
        <v>0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98074.5</v>
      </c>
      <c r="D44" s="20">
        <f>SUM(D46:D49)</f>
        <v>34942.899999999994</v>
      </c>
      <c r="E44" s="20">
        <f t="shared" si="1"/>
        <v>35.628935146240863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530.20000000000005</v>
      </c>
      <c r="D46" s="19">
        <v>530.20000000000005</v>
      </c>
      <c r="E46" s="20">
        <f t="shared" si="1"/>
        <v>100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97289.3</v>
      </c>
      <c r="D48" s="19">
        <v>34412.699999999997</v>
      </c>
      <c r="E48" s="20">
        <f t="shared" si="1"/>
        <v>35.371515675413427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322169.69999999995</v>
      </c>
      <c r="D50" s="20">
        <f>SUM(D52:D55)</f>
        <v>63649.599999999999</v>
      </c>
      <c r="E50" s="20">
        <f t="shared" si="1"/>
        <v>19.756544454677147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38226.800000000003</v>
      </c>
      <c r="D52" s="19">
        <v>392.3</v>
      </c>
      <c r="E52" s="20">
        <f t="shared" si="1"/>
        <v>1.0262433685267927</v>
      </c>
    </row>
    <row r="53" spans="1:5" ht="25.8" customHeight="1" thickBot="1" x14ac:dyDescent="0.35">
      <c r="A53" s="5" t="s">
        <v>80</v>
      </c>
      <c r="B53" s="6" t="s">
        <v>81</v>
      </c>
      <c r="C53" s="19">
        <v>30235.200000000001</v>
      </c>
      <c r="D53" s="19">
        <v>4586.8</v>
      </c>
      <c r="E53" s="20">
        <f t="shared" si="1"/>
        <v>15.170397417579508</v>
      </c>
    </row>
    <row r="54" spans="1:5" ht="23.4" customHeight="1" thickBot="1" x14ac:dyDescent="0.35">
      <c r="A54" s="5" t="s">
        <v>82</v>
      </c>
      <c r="B54" s="6" t="s">
        <v>83</v>
      </c>
      <c r="C54" s="19">
        <v>209489.1</v>
      </c>
      <c r="D54" s="19">
        <v>55262.9</v>
      </c>
      <c r="E54" s="20">
        <f t="shared" si="1"/>
        <v>26.379845061151151</v>
      </c>
    </row>
    <row r="55" spans="1:5" ht="39" customHeight="1" thickBot="1" x14ac:dyDescent="0.35">
      <c r="A55" s="5" t="s">
        <v>84</v>
      </c>
      <c r="B55" s="6" t="s">
        <v>85</v>
      </c>
      <c r="C55" s="19">
        <v>44218.6</v>
      </c>
      <c r="D55" s="19">
        <v>3407.6</v>
      </c>
      <c r="E55" s="20">
        <f t="shared" si="1"/>
        <v>7.7062593569222004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57390.2</v>
      </c>
      <c r="D56" s="20">
        <f>D58+D59</f>
        <v>24851.300000000003</v>
      </c>
      <c r="E56" s="20">
        <f t="shared" si="1"/>
        <v>43.302340817770293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36469.699999999997</v>
      </c>
      <c r="D58" s="19">
        <v>15811.7</v>
      </c>
      <c r="E58" s="20">
        <f t="shared" si="1"/>
        <v>43.355717211822423</v>
      </c>
    </row>
    <row r="59" spans="1:5" ht="31.2" customHeight="1" thickBot="1" x14ac:dyDescent="0.35">
      <c r="A59" s="5" t="s">
        <v>90</v>
      </c>
      <c r="B59" s="6" t="s">
        <v>91</v>
      </c>
      <c r="C59" s="19">
        <v>20920.5</v>
      </c>
      <c r="D59" s="19">
        <v>9039.6</v>
      </c>
      <c r="E59" s="20">
        <f t="shared" si="1"/>
        <v>43.209292320929229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955.3</v>
      </c>
      <c r="E60" s="20">
        <f t="shared" si="1"/>
        <v>48.982207865456594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955.3</v>
      </c>
      <c r="E62" s="20">
        <f t="shared" si="1"/>
        <v>54.579214991715702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1449</v>
      </c>
      <c r="E64" s="20">
        <f t="shared" si="1"/>
        <v>57.96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140</v>
      </c>
      <c r="B66" s="6" t="s">
        <v>141</v>
      </c>
      <c r="C66" s="19">
        <v>2500</v>
      </c>
      <c r="D66" s="19">
        <v>1449</v>
      </c>
      <c r="E66" s="20">
        <f t="shared" si="1"/>
        <v>57.96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6447.6</v>
      </c>
      <c r="D67" s="20">
        <f>SUM(D69)</f>
        <v>3739.2</v>
      </c>
      <c r="E67" s="20">
        <f t="shared" si="1"/>
        <v>57.993672064023819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6447.6</v>
      </c>
      <c r="D69" s="19">
        <v>3739.2</v>
      </c>
      <c r="E69" s="20">
        <f t="shared" si="1"/>
        <v>57.993672064023819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566471.1</v>
      </c>
      <c r="D70" s="18">
        <f>D33+D40+D44+D50+D56+D60+D64+D67</f>
        <v>164820.5</v>
      </c>
      <c r="E70" s="20">
        <f t="shared" si="1"/>
        <v>29.09601213548229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6589.4000000000233</v>
      </c>
      <c r="D72" s="19">
        <f>D73+D79</f>
        <v>-2270.2999999999884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-6005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-88045</v>
      </c>
      <c r="D74" s="19">
        <f>D75+D76</f>
        <v>-6005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/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-88045</v>
      </c>
      <c r="D76" s="19">
        <v>-6005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88045</v>
      </c>
      <c r="D77" s="19"/>
      <c r="E77" s="19"/>
    </row>
    <row r="78" spans="1:5" ht="66" customHeight="1" thickBot="1" x14ac:dyDescent="0.35">
      <c r="A78" s="5" t="s">
        <v>144</v>
      </c>
      <c r="B78" s="10" t="s">
        <v>119</v>
      </c>
      <c r="C78" s="19">
        <v>88045</v>
      </c>
      <c r="D78" s="19"/>
      <c r="E78" s="19"/>
    </row>
    <row r="79" spans="1:5" ht="67.8" customHeight="1" thickBot="1" x14ac:dyDescent="0.35">
      <c r="A79" s="5" t="s">
        <v>120</v>
      </c>
      <c r="B79" s="10" t="s">
        <v>121</v>
      </c>
      <c r="C79" s="19">
        <f>C80+C81</f>
        <v>6589.4000000000233</v>
      </c>
      <c r="D79" s="19">
        <f>D80+D81</f>
        <v>3734.7000000000116</v>
      </c>
      <c r="E79" s="19"/>
    </row>
    <row r="80" spans="1:5" ht="43.8" customHeight="1" thickBot="1" x14ac:dyDescent="0.35">
      <c r="A80" s="5" t="s">
        <v>122</v>
      </c>
      <c r="B80" s="10" t="s">
        <v>123</v>
      </c>
      <c r="C80" s="19">
        <f>-C31-C75-C78</f>
        <v>-647926.69999999995</v>
      </c>
      <c r="D80" s="19">
        <f>-D31-D75</f>
        <v>-167090.79999999999</v>
      </c>
      <c r="E80" s="19"/>
    </row>
    <row r="81" spans="1:5" ht="37.799999999999997" customHeight="1" thickBot="1" x14ac:dyDescent="0.35">
      <c r="A81" s="5" t="s">
        <v>124</v>
      </c>
      <c r="B81" s="10" t="s">
        <v>125</v>
      </c>
      <c r="C81" s="19">
        <f>C70-C76</f>
        <v>654516.1</v>
      </c>
      <c r="D81" s="19">
        <f>D70-D76</f>
        <v>170825.5</v>
      </c>
      <c r="E81" s="19"/>
    </row>
    <row r="82" spans="1:5" ht="66.599999999999994" customHeight="1" thickBot="1" x14ac:dyDescent="0.35">
      <c r="A82" s="15" t="s">
        <v>126</v>
      </c>
      <c r="B82" s="16" t="s">
        <v>127</v>
      </c>
      <c r="C82" s="21">
        <f>C72</f>
        <v>6589.4000000000233</v>
      </c>
      <c r="D82" s="21">
        <f>D72</f>
        <v>-2270.2999999999884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2022-08-12T11:16:18Z</dcterms:modified>
</cp:coreProperties>
</file>