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8.22" sheetId="6" r:id="rId1"/>
  </sheets>
  <calcPr calcId="152511"/>
</workbook>
</file>

<file path=xl/calcChain.xml><?xml version="1.0" encoding="utf-8"?>
<calcChain xmlns="http://schemas.openxmlformats.org/spreadsheetml/2006/main">
  <c r="D80" i="6" l="1"/>
  <c r="E21" i="6" l="1"/>
  <c r="C77" i="6" l="1"/>
  <c r="D74" i="6"/>
  <c r="C74" i="6"/>
  <c r="D73" i="6"/>
  <c r="E69" i="6"/>
  <c r="D67" i="6"/>
  <c r="C67" i="6"/>
  <c r="E66" i="6"/>
  <c r="D64" i="6"/>
  <c r="C64" i="6"/>
  <c r="E63" i="6"/>
  <c r="E62" i="6"/>
  <c r="D60" i="6"/>
  <c r="C60" i="6"/>
  <c r="E59" i="6"/>
  <c r="E58" i="6"/>
  <c r="D56" i="6"/>
  <c r="E55" i="6"/>
  <c r="E54" i="6"/>
  <c r="E53" i="6"/>
  <c r="E52" i="6"/>
  <c r="D50" i="6"/>
  <c r="C49" i="6"/>
  <c r="C44" i="6" s="1"/>
  <c r="E48" i="6"/>
  <c r="E47" i="6"/>
  <c r="E46" i="6"/>
  <c r="D44" i="6"/>
  <c r="E44" i="6" s="1"/>
  <c r="E43" i="6"/>
  <c r="C42" i="6"/>
  <c r="E42" i="6" s="1"/>
  <c r="D40" i="6"/>
  <c r="C40" i="6"/>
  <c r="E39" i="6"/>
  <c r="E38" i="6"/>
  <c r="E37" i="6"/>
  <c r="C36" i="6"/>
  <c r="E36" i="6" s="1"/>
  <c r="E35" i="6"/>
  <c r="D33" i="6"/>
  <c r="E29" i="6"/>
  <c r="E28" i="6"/>
  <c r="E27" i="6"/>
  <c r="E26" i="6"/>
  <c r="D25" i="6"/>
  <c r="C25" i="6"/>
  <c r="E24" i="6"/>
  <c r="E23" i="6"/>
  <c r="E22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C7" i="6"/>
  <c r="E60" i="6" l="1"/>
  <c r="E64" i="6"/>
  <c r="C33" i="6"/>
  <c r="E33" i="6" s="1"/>
  <c r="C73" i="6"/>
  <c r="E67" i="6"/>
  <c r="E40" i="6"/>
  <c r="E25" i="6"/>
  <c r="C31" i="6"/>
  <c r="C80" i="6" s="1"/>
  <c r="E7" i="6"/>
  <c r="D31" i="6"/>
  <c r="D70" i="6"/>
  <c r="D81" i="6" s="1"/>
  <c r="E49" i="6"/>
  <c r="C50" i="6"/>
  <c r="E50" i="6" s="1"/>
  <c r="C56" i="6"/>
  <c r="E56" i="6" s="1"/>
  <c r="E31" i="6" l="1"/>
  <c r="C70" i="6"/>
  <c r="D79" i="6" l="1"/>
  <c r="C81" i="6"/>
  <c r="C79" i="6" s="1"/>
  <c r="C72" i="6" s="1"/>
  <c r="C82" i="6" s="1"/>
  <c r="E70" i="6"/>
  <c r="D72" i="6" l="1"/>
  <c r="D82" i="6" s="1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<sst xmlns="http://schemas.openxmlformats.org/spreadsheetml/2006/main" count="152" uniqueCount="145">
  <si>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</si>
  <si>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</si>
  <si>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</si>
  <si>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</si>
  <si>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</si>
  <si>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</si>
  <si>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</si>
  <si>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</si>
  <si>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</si>
  <si>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</si>
  <si>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</si>
  <si>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</si>
  <si>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</si>
  <si>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</si>
  <si>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</si>
  <si>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</si>
  <si>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</si>
  <si>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</si>
  <si>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</si>
  <si>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</si>
  <si>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</si>
  <si>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</si>
  <si>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</si>
  <si>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</si>
  <si>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</si>
  <si>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</si>
  <si>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</si>
  <si>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</si>
  <si>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</si>
  <si>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</si>
  <si>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</si>
  <si>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</si>
  <si>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</si>
  <si>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</si>
  <si>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</si>
  <si>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</si>
  <si>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</si>
  <si>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</si>
  <si>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</si>
  <si>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</si>
  <si>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</si>
  <si>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</si>
  <si>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</si>
  <si>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</si>
  <si>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</si>
  <si>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</si>
  <si>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</si>
  <si>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</si>
  <si>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</si>
  <si>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</si>
  <si>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</si>
  <si>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</si>
  <si>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</si>
  <si>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</si>
  <si>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</si>
  <si>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</si>
  <si>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</si>
  <si>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</si>
  <si>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</si>
  <si>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</si>
  <si>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</si>
  <si>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</si>
  <si>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</si>
  <si>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</si>
  <si>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</si>
  <si>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</si>
  <si>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</si>
  <si>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</si>
  <si>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</si>
  <si>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</si>
  <si>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</si>
  <si>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</si>
  <si>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</si>
  <si>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</si>
  <si>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</si>
  <si>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</si>
  <si>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</si>
  <si>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</si>
  <si>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</si>
  <si>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</si>
  <si>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</si>
  <si>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</si>
  <si>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</si>
  <si>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</si>
  <si>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</si>
  <si>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</si>
  <si>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</si>
  <si>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</si>
  <si>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</si>
  <si>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</si>
  <si>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</si>
  <si>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</si>
  <si>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</si>
  <si>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</si>
  <si>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</si>
  <si>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</si>
  <si>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</si>
  <si>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</si>
  <si>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</si>
  <si>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</si>
  <si>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</si>
  <si>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</si>
  <si>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</si>
  <si>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</si>
  <si>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</si>
  <si>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</si>
  <si>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</si>
  <si>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</si>
  <si>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</si>
  <si>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</si>
  <si>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</si>
  <si>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</si>
  <si>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</si>
  <si>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</si>
  <si>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</si>
  <si>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</si>
  <si>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</si>
  <si>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</si>
  <si>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</si>
  <si>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</si>
  <si>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</si>
  <si>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</si>
  <si>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</si>
  <si>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</si>
  <si>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</si>
  <si>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</si>
  <si>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</si>
  <si>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</si>
  <si>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</si>
  <si>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</si>
  <si>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</si>
  <si>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</si>
  <si>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</si>
  <si>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</si>
  <si>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</si>
  <si>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</si>
  <si>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</si>
  <si>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</si>
  <si>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</si>
  <si>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</si>
  <si>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</si>
  <si>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</si>
  <si>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</si>
  <si>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городского поселения город Россошь по состоянию на 01.08.2022 года      </t>
  </si>
  <si>
    <t>Исполнено по состоянию на 01.08.2022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</si>
</sst>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C53" sqref="C53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6" t="s">
        <v>0</v>
      </c>
      <c r="B1" s="26"/>
      <c r="C1" s="26"/>
      <c r="D1" s="26"/>
      <c r="E1" s="26"/>
    </row>
    <row r="2" spans="1:5" ht="15.6" x14ac:dyDescent="0.3">
      <c r="A2" s="26" t="s">
        <v>143</v>
      </c>
      <c r="B2" s="26"/>
      <c r="C2" s="26"/>
      <c r="D2" s="26"/>
      <c r="E2" s="26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139</v>
      </c>
      <c r="D5" s="3" t="s">
        <v>144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321057.7</v>
      </c>
      <c r="D7" s="18">
        <f>SUM(D8:D24)</f>
        <v>159381.30000000002</v>
      </c>
      <c r="E7" s="18">
        <f>D7/C7%</f>
        <v>49.642572036116874</v>
      </c>
    </row>
    <row r="8" spans="1:5" ht="33.6" customHeight="1" thickBot="1" x14ac:dyDescent="0.35">
      <c r="A8" s="5" t="s">
        <v>9</v>
      </c>
      <c r="B8" s="6" t="s">
        <v>10</v>
      </c>
      <c r="C8" s="19">
        <v>109517</v>
      </c>
      <c r="D8" s="19">
        <v>59281.8</v>
      </c>
      <c r="E8" s="18">
        <f t="shared" ref="E8:E31" si="0">D8/C8%</f>
        <v>54.130226357551791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6526.7</v>
      </c>
      <c r="E9" s="18">
        <f t="shared" si="0"/>
        <v>64.279031289086731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1520</v>
      </c>
      <c r="D10" s="19">
        <v>1092.5999999999999</v>
      </c>
      <c r="E10" s="18">
        <f t="shared" si="0"/>
        <v>71.881578947368425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-23.3</v>
      </c>
      <c r="E11" s="18">
        <f t="shared" si="0"/>
        <v>-0.15533333333333335</v>
      </c>
    </row>
    <row r="12" spans="1:5" ht="24.6" customHeight="1" thickBot="1" x14ac:dyDescent="0.35">
      <c r="A12" s="5" t="s">
        <v>17</v>
      </c>
      <c r="B12" s="6" t="s">
        <v>18</v>
      </c>
      <c r="C12" s="19">
        <v>153687.29999999999</v>
      </c>
      <c r="D12" s="19">
        <v>69943.100000000006</v>
      </c>
      <c r="E12" s="18">
        <f t="shared" si="0"/>
        <v>45.510006357063993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8955.4</v>
      </c>
      <c r="E13" s="18">
        <f t="shared" si="0"/>
        <v>63.066197183098588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999.9</v>
      </c>
      <c r="E14" s="18">
        <f t="shared" si="0"/>
        <v>68.721649484536073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1039.7</v>
      </c>
      <c r="E15" s="18">
        <f t="shared" si="0"/>
        <v>95.297891842346473</v>
      </c>
    </row>
    <row r="16" spans="1:5" ht="56.4" customHeight="1" thickBot="1" x14ac:dyDescent="0.35">
      <c r="A16" s="5" t="s">
        <v>25</v>
      </c>
      <c r="B16" s="6" t="s">
        <v>26</v>
      </c>
      <c r="C16" s="19">
        <v>171.8</v>
      </c>
      <c r="D16" s="19">
        <v>171.8</v>
      </c>
      <c r="E16" s="18">
        <f t="shared" si="0"/>
        <v>100</v>
      </c>
    </row>
    <row r="17" spans="1:5" ht="137.4" customHeight="1" thickBot="1" x14ac:dyDescent="0.35">
      <c r="A17" s="22" t="s">
        <v>130</v>
      </c>
      <c r="B17" s="23" t="s">
        <v>131</v>
      </c>
      <c r="C17" s="19">
        <v>1169</v>
      </c>
      <c r="D17" s="19">
        <v>1234.0999999999999</v>
      </c>
      <c r="E17" s="18">
        <f t="shared" si="0"/>
        <v>105.56886227544909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v>4411.7</v>
      </c>
      <c r="E18" s="18">
        <f t="shared" si="0"/>
        <v>60.23620972146368</v>
      </c>
    </row>
    <row r="19" spans="1:5" ht="78" customHeight="1" thickBot="1" x14ac:dyDescent="0.35">
      <c r="A19" s="5" t="s">
        <v>29</v>
      </c>
      <c r="B19" s="6" t="s">
        <v>30</v>
      </c>
      <c r="C19" s="19">
        <v>5351</v>
      </c>
      <c r="D19" s="19">
        <v>5385.6</v>
      </c>
      <c r="E19" s="18">
        <f t="shared" si="0"/>
        <v>100.64660811063354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-67.2</v>
      </c>
      <c r="E20" s="18" t="e">
        <f t="shared" si="0"/>
        <v>#DIV/0!</v>
      </c>
    </row>
    <row r="21" spans="1:5" ht="99" customHeight="1" thickBot="1" x14ac:dyDescent="0.35">
      <c r="A21" s="22" t="s">
        <v>128</v>
      </c>
      <c r="B21" s="23" t="s">
        <v>129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>
        <v>337.4</v>
      </c>
      <c r="D22" s="19">
        <v>336.4</v>
      </c>
      <c r="E22" s="18">
        <f t="shared" si="0"/>
        <v>99.703615886188501</v>
      </c>
    </row>
    <row r="23" spans="1:5" ht="39" customHeight="1" thickBot="1" x14ac:dyDescent="0.35">
      <c r="A23" s="5" t="s">
        <v>35</v>
      </c>
      <c r="B23" s="6" t="s">
        <v>36</v>
      </c>
      <c r="C23" s="19">
        <v>80.5</v>
      </c>
      <c r="D23" s="19">
        <v>93.3</v>
      </c>
      <c r="E23" s="18">
        <f t="shared" si="0"/>
        <v>115.90062111801241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245805.5</v>
      </c>
      <c r="D25" s="18">
        <f>SUM(D26:D30)</f>
        <v>46896.5</v>
      </c>
      <c r="E25" s="18">
        <f t="shared" si="0"/>
        <v>19.078702470042373</v>
      </c>
    </row>
    <row r="26" spans="1:5" ht="27" thickBot="1" x14ac:dyDescent="0.35">
      <c r="A26" s="5" t="s">
        <v>41</v>
      </c>
      <c r="B26" s="6" t="s">
        <v>132</v>
      </c>
      <c r="C26" s="19">
        <v>7572.7</v>
      </c>
      <c r="D26" s="19">
        <v>4417.7</v>
      </c>
      <c r="E26" s="18">
        <f t="shared" si="0"/>
        <v>58.337184887820719</v>
      </c>
    </row>
    <row r="27" spans="1:5" ht="19.8" customHeight="1" thickBot="1" x14ac:dyDescent="0.35">
      <c r="A27" s="5" t="s">
        <v>42</v>
      </c>
      <c r="B27" s="6" t="s">
        <v>133</v>
      </c>
      <c r="C27" s="19">
        <v>149038.1</v>
      </c>
      <c r="D27" s="19">
        <v>10740.9</v>
      </c>
      <c r="E27" s="18">
        <f t="shared" si="0"/>
        <v>7.2068149016929217</v>
      </c>
    </row>
    <row r="28" spans="1:5" ht="27" thickBot="1" x14ac:dyDescent="0.35">
      <c r="A28" s="5" t="s">
        <v>43</v>
      </c>
      <c r="B28" s="6" t="s">
        <v>134</v>
      </c>
      <c r="C28" s="19">
        <v>88987.7</v>
      </c>
      <c r="D28" s="19">
        <v>31376.9</v>
      </c>
      <c r="E28" s="18">
        <f t="shared" si="0"/>
        <v>35.259816806142872</v>
      </c>
    </row>
    <row r="29" spans="1:5" ht="27" thickBot="1" x14ac:dyDescent="0.35">
      <c r="A29" s="5" t="s">
        <v>44</v>
      </c>
      <c r="B29" s="6" t="s">
        <v>136</v>
      </c>
      <c r="C29" s="19">
        <v>207</v>
      </c>
      <c r="D29" s="19">
        <v>361</v>
      </c>
      <c r="E29" s="18">
        <f t="shared" si="0"/>
        <v>174.39613526570051</v>
      </c>
    </row>
    <row r="30" spans="1:5" ht="66.599999999999994" thickBot="1" x14ac:dyDescent="0.35">
      <c r="A30" s="5" t="s">
        <v>135</v>
      </c>
      <c r="B30" s="6" t="s">
        <v>137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566863.19999999995</v>
      </c>
      <c r="D31" s="18">
        <f>D7+D25</f>
        <v>206277.80000000002</v>
      </c>
      <c r="E31" s="18">
        <f t="shared" si="0"/>
        <v>36.389344025154578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55141.2</v>
      </c>
      <c r="D33" s="20">
        <f>SUM(D35:D39)</f>
        <v>27503.300000000003</v>
      </c>
      <c r="E33" s="20">
        <f>D33/C33%</f>
        <v>49.877949700042812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3789.4</v>
      </c>
      <c r="D35" s="19">
        <v>1646.2</v>
      </c>
      <c r="E35" s="20">
        <f t="shared" ref="E35:E70" si="1">D35/C35%</f>
        <v>43.442233598986647</v>
      </c>
    </row>
    <row r="36" spans="1:5" ht="76.2" customHeight="1" thickBot="1" x14ac:dyDescent="0.35">
      <c r="A36" s="9" t="s">
        <v>53</v>
      </c>
      <c r="B36" s="6" t="s">
        <v>54</v>
      </c>
      <c r="C36" s="19">
        <f>16238.9+2149.7</f>
        <v>18388.599999999999</v>
      </c>
      <c r="D36" s="19">
        <v>9841.1</v>
      </c>
      <c r="E36" s="20">
        <f t="shared" si="1"/>
        <v>53.517396647923171</v>
      </c>
    </row>
    <row r="37" spans="1:5" ht="34.200000000000003" customHeight="1" thickBot="1" x14ac:dyDescent="0.35">
      <c r="A37" s="9" t="s">
        <v>55</v>
      </c>
      <c r="B37" s="6" t="s">
        <v>56</v>
      </c>
      <c r="C37" s="19">
        <v>241</v>
      </c>
      <c r="D37" s="19">
        <v>241</v>
      </c>
      <c r="E37" s="20">
        <f t="shared" si="1"/>
        <v>100</v>
      </c>
    </row>
    <row r="38" spans="1:5" ht="24.6" customHeight="1" thickBot="1" x14ac:dyDescent="0.35">
      <c r="A38" s="5" t="s">
        <v>57</v>
      </c>
      <c r="B38" s="6" t="s">
        <v>58</v>
      </c>
      <c r="C38" s="19">
        <v>2235.8000000000002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30486.400000000001</v>
      </c>
      <c r="D39" s="19">
        <v>15775</v>
      </c>
      <c r="E39" s="20">
        <f t="shared" si="1"/>
        <v>51.74438438123228</v>
      </c>
    </row>
    <row r="40" spans="1:5" ht="43.8" customHeight="1" thickBot="1" x14ac:dyDescent="0.35">
      <c r="A40" s="8" t="s">
        <v>61</v>
      </c>
      <c r="B40" s="7" t="s">
        <v>62</v>
      </c>
      <c r="C40" s="25">
        <f>SUM(C42:C43)</f>
        <v>22765</v>
      </c>
      <c r="D40" s="20">
        <f>SUM(D42:D43)</f>
        <v>12735.800000000001</v>
      </c>
      <c r="E40" s="20">
        <f t="shared" si="1"/>
        <v>55.94465187788272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138</v>
      </c>
      <c r="C42" s="19">
        <f>9660.5+11971.5+458+100</f>
        <v>22190</v>
      </c>
      <c r="D42" s="19">
        <v>12667.7</v>
      </c>
      <c r="E42" s="20">
        <f t="shared" si="1"/>
        <v>57.087426768814787</v>
      </c>
    </row>
    <row r="43" spans="1:5" ht="63.6" customHeight="1" thickBot="1" x14ac:dyDescent="0.35">
      <c r="A43" s="5" t="s">
        <v>64</v>
      </c>
      <c r="B43" s="6" t="s">
        <v>65</v>
      </c>
      <c r="C43" s="19">
        <v>575</v>
      </c>
      <c r="D43" s="19">
        <v>68.099999999999994</v>
      </c>
      <c r="E43" s="20">
        <f t="shared" si="1"/>
        <v>11.843478260869563</v>
      </c>
    </row>
    <row r="44" spans="1:5" ht="28.2" customHeight="1" thickBot="1" x14ac:dyDescent="0.35">
      <c r="A44" s="8" t="s">
        <v>66</v>
      </c>
      <c r="B44" s="7" t="s">
        <v>67</v>
      </c>
      <c r="C44" s="25">
        <f>SUM(C46:C49)</f>
        <v>98074.5</v>
      </c>
      <c r="D44" s="20">
        <f>SUM(D46:D49)</f>
        <v>39115.799999999996</v>
      </c>
      <c r="E44" s="20">
        <f t="shared" si="1"/>
        <v>39.883761834115894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530.20000000000005</v>
      </c>
      <c r="D46" s="19">
        <v>530.20000000000005</v>
      </c>
      <c r="E46" s="20">
        <f t="shared" si="1"/>
        <v>100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97289.3</v>
      </c>
      <c r="D48" s="19">
        <v>38585.599999999999</v>
      </c>
      <c r="E48" s="20">
        <f t="shared" si="1"/>
        <v>39.660682109954536</v>
      </c>
    </row>
    <row r="49" spans="1:5" ht="36" customHeight="1" thickBot="1" x14ac:dyDescent="0.35">
      <c r="A49" s="5" t="s">
        <v>74</v>
      </c>
      <c r="B49" s="6" t="s">
        <v>75</v>
      </c>
      <c r="C49" s="19">
        <f>150+100</f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5">
        <f>SUM(C52:C55)</f>
        <v>329183.8</v>
      </c>
      <c r="D50" s="20">
        <f>SUM(D52:D55)</f>
        <v>88037.5</v>
      </c>
      <c r="E50" s="20">
        <f t="shared" si="1"/>
        <v>26.744177568884012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v>38226.699999999997</v>
      </c>
      <c r="D52" s="19">
        <v>456.8</v>
      </c>
      <c r="E52" s="20">
        <f t="shared" si="1"/>
        <v>1.1949762862083309</v>
      </c>
    </row>
    <row r="53" spans="1:5" ht="25.8" customHeight="1" thickBot="1" x14ac:dyDescent="0.35">
      <c r="A53" s="5" t="s">
        <v>80</v>
      </c>
      <c r="B53" s="6" t="s">
        <v>81</v>
      </c>
      <c r="C53" s="19">
        <v>30504.6</v>
      </c>
      <c r="D53" s="19">
        <v>8055</v>
      </c>
      <c r="E53" s="20">
        <f t="shared" si="1"/>
        <v>26.405853543400013</v>
      </c>
    </row>
    <row r="54" spans="1:5" ht="23.4" customHeight="1" thickBot="1" x14ac:dyDescent="0.35">
      <c r="A54" s="5" t="s">
        <v>82</v>
      </c>
      <c r="B54" s="6" t="s">
        <v>83</v>
      </c>
      <c r="C54" s="27">
        <v>216338.2</v>
      </c>
      <c r="D54" s="27">
        <v>67368.7</v>
      </c>
      <c r="E54" s="20">
        <f t="shared" si="1"/>
        <v>31.140455083753121</v>
      </c>
    </row>
    <row r="55" spans="1:5" ht="39" customHeight="1" thickBot="1" x14ac:dyDescent="0.35">
      <c r="A55" s="5" t="s">
        <v>84</v>
      </c>
      <c r="B55" s="6" t="s">
        <v>85</v>
      </c>
      <c r="C55" s="19">
        <v>44114.3</v>
      </c>
      <c r="D55" s="19">
        <v>12157</v>
      </c>
      <c r="E55" s="20">
        <f t="shared" si="1"/>
        <v>27.557957397034521</v>
      </c>
    </row>
    <row r="56" spans="1:5" ht="26.4" customHeight="1" thickBot="1" x14ac:dyDescent="0.35">
      <c r="A56" s="8" t="s">
        <v>86</v>
      </c>
      <c r="B56" s="7" t="s">
        <v>87</v>
      </c>
      <c r="C56" s="25">
        <f>SUM(C58:C59)</f>
        <v>57390.2</v>
      </c>
      <c r="D56" s="20">
        <f>D58+D59</f>
        <v>30165.5</v>
      </c>
      <c r="E56" s="20">
        <f t="shared" si="1"/>
        <v>52.562109907266404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v>36469.699999999997</v>
      </c>
      <c r="D58" s="19">
        <v>19261.5</v>
      </c>
      <c r="E58" s="20">
        <f t="shared" si="1"/>
        <v>52.815076625253297</v>
      </c>
    </row>
    <row r="59" spans="1:5" ht="31.2" customHeight="1" thickBot="1" x14ac:dyDescent="0.35">
      <c r="A59" s="5" t="s">
        <v>90</v>
      </c>
      <c r="B59" s="6" t="s">
        <v>91</v>
      </c>
      <c r="C59" s="19">
        <v>20920.5</v>
      </c>
      <c r="D59" s="19">
        <v>10904</v>
      </c>
      <c r="E59" s="20">
        <f t="shared" si="1"/>
        <v>52.121125212112517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1950.3</v>
      </c>
      <c r="D60" s="20">
        <f>SUM(D62:D63)</f>
        <v>1129</v>
      </c>
      <c r="E60" s="20">
        <f t="shared" si="1"/>
        <v>57.888529969748241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1750.3</v>
      </c>
      <c r="D62" s="19">
        <v>1129</v>
      </c>
      <c r="E62" s="20">
        <f t="shared" si="1"/>
        <v>64.503228018054045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2005.8</v>
      </c>
      <c r="E64" s="20">
        <f t="shared" si="1"/>
        <v>80.231999999999999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140</v>
      </c>
      <c r="B66" s="6" t="s">
        <v>141</v>
      </c>
      <c r="C66" s="19">
        <v>2500</v>
      </c>
      <c r="D66" s="19">
        <v>2005.8</v>
      </c>
      <c r="E66" s="20">
        <f t="shared" si="1"/>
        <v>80.231999999999999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6447.6</v>
      </c>
      <c r="D67" s="20">
        <f>SUM(D69)</f>
        <v>3917.1</v>
      </c>
      <c r="E67" s="20">
        <f t="shared" si="1"/>
        <v>60.752838265401081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6447.6</v>
      </c>
      <c r="D69" s="19">
        <v>3917.1</v>
      </c>
      <c r="E69" s="20">
        <f t="shared" si="1"/>
        <v>60.752838265401081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573452.6</v>
      </c>
      <c r="D70" s="18">
        <f>D33+D40+D44+D50+D56+D60+D64+D67</f>
        <v>204609.8</v>
      </c>
      <c r="E70" s="20">
        <f t="shared" si="1"/>
        <v>35.680333474815527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6589.4000000000233</v>
      </c>
      <c r="D72" s="19">
        <f>D73+D79</f>
        <v>-1668.0000000000582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0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-88045</v>
      </c>
      <c r="D74" s="19">
        <f>D75+D76</f>
        <v>-88045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/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-88045</v>
      </c>
      <c r="D76" s="19">
        <v>-88045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88045</v>
      </c>
      <c r="D77" s="19">
        <v>88045</v>
      </c>
      <c r="E77" s="19"/>
    </row>
    <row r="78" spans="1:5" ht="66" customHeight="1" thickBot="1" x14ac:dyDescent="0.35">
      <c r="A78" s="5" t="s">
        <v>142</v>
      </c>
      <c r="B78" s="10" t="s">
        <v>119</v>
      </c>
      <c r="C78" s="19">
        <v>88045</v>
      </c>
      <c r="D78" s="19">
        <v>88045</v>
      </c>
      <c r="E78" s="19"/>
    </row>
    <row r="79" spans="1:5" ht="67.8" customHeight="1" thickBot="1" x14ac:dyDescent="0.35">
      <c r="A79" s="5" t="s">
        <v>120</v>
      </c>
      <c r="B79" s="10" t="s">
        <v>121</v>
      </c>
      <c r="C79" s="19">
        <f>C80+C81</f>
        <v>6589.4000000000233</v>
      </c>
      <c r="D79" s="19">
        <f>D80+D81</f>
        <v>-1668.0000000000582</v>
      </c>
      <c r="E79" s="19"/>
    </row>
    <row r="80" spans="1:5" ht="43.8" customHeight="1" thickBot="1" x14ac:dyDescent="0.35">
      <c r="A80" s="5" t="s">
        <v>122</v>
      </c>
      <c r="B80" s="10" t="s">
        <v>123</v>
      </c>
      <c r="C80" s="19">
        <f>-C31-C75-C78</f>
        <v>-654908.19999999995</v>
      </c>
      <c r="D80" s="19">
        <f>-D31-D75-D78</f>
        <v>-294322.80000000005</v>
      </c>
      <c r="E80" s="19"/>
    </row>
    <row r="81" spans="1:5" ht="37.799999999999997" customHeight="1" thickBot="1" x14ac:dyDescent="0.35">
      <c r="A81" s="5" t="s">
        <v>124</v>
      </c>
      <c r="B81" s="10" t="s">
        <v>125</v>
      </c>
      <c r="C81" s="19">
        <f>C70-C76</f>
        <v>661497.59999999998</v>
      </c>
      <c r="D81" s="19">
        <f>D70-D76</f>
        <v>292654.8</v>
      </c>
      <c r="E81" s="19"/>
    </row>
    <row r="82" spans="1:5" ht="66.599999999999994" customHeight="1" thickBot="1" x14ac:dyDescent="0.35">
      <c r="A82" s="15" t="s">
        <v>126</v>
      </c>
      <c r="B82" s="16" t="s">
        <v>127</v>
      </c>
      <c r="C82" s="21">
        <f>C72</f>
        <v>6589.4000000000233</v>
      </c>
      <c r="D82" s="21">
        <f>D72</f>
        <v>-1668.0000000000582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2023-05-16T12:24:31Z</dcterms:modified>
</cp:coreProperties>
</file>